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FC 2018-2019" sheetId="1" r:id="rId1"/>
  </sheets>
  <definedNames>
    <definedName name="_xlnm.Print_Area" localSheetId="0">'FC 2018-2019'!$A$1:$J$47</definedName>
  </definedNames>
  <calcPr fullCalcOnLoad="1"/>
</workbook>
</file>

<file path=xl/sharedStrings.xml><?xml version="1.0" encoding="utf-8"?>
<sst xmlns="http://schemas.openxmlformats.org/spreadsheetml/2006/main" count="82" uniqueCount="64">
  <si>
    <t>Salary</t>
  </si>
  <si>
    <t>Total</t>
  </si>
  <si>
    <t>Budget Amount</t>
  </si>
  <si>
    <t>51xx</t>
  </si>
  <si>
    <t>GRAND TOTAL</t>
  </si>
  <si>
    <t>Total Fringe Package:</t>
  </si>
  <si>
    <t>Indirect Cost:</t>
  </si>
  <si>
    <t>Total Grant Amount:</t>
  </si>
  <si>
    <t>Net Amount:</t>
  </si>
  <si>
    <t>Fringe Total</t>
  </si>
  <si>
    <t>Temporary</t>
  </si>
  <si>
    <t>Grant Amount:</t>
  </si>
  <si>
    <t>Grant Plus Indirect:</t>
  </si>
  <si>
    <t>Add Indirect</t>
  </si>
  <si>
    <t>to Grant</t>
  </si>
  <si>
    <t>Indirect</t>
  </si>
  <si>
    <t>Calculator</t>
  </si>
  <si>
    <t>In-Service Calculate</t>
  </si>
  <si>
    <t>Budget Amount Less Fringes</t>
  </si>
  <si>
    <t>Less Fringes" is then entered above in the appropriate Object Code field.</t>
  </si>
  <si>
    <t xml:space="preserve">The result will be a break-out of the net salary plus fringes totaling the </t>
  </si>
  <si>
    <t>gross amount.</t>
  </si>
  <si>
    <t>Enter the gross salary under "Budget Amount."  The result in "Budget Amount</t>
  </si>
  <si>
    <t>Program Name</t>
  </si>
  <si>
    <t>TOTAL</t>
  </si>
  <si>
    <t>Hourly/Overtime</t>
  </si>
  <si>
    <t>Full Time</t>
  </si>
  <si>
    <t>5210 Retirement</t>
  </si>
  <si>
    <t>5220 FICA</t>
  </si>
  <si>
    <t>5240 WC/Lia/Unemp</t>
  </si>
  <si>
    <t>#</t>
  </si>
  <si>
    <t>Instruction</t>
  </si>
  <si>
    <t>Fringe Total 11.9%</t>
  </si>
  <si>
    <t>Temp Calculate</t>
  </si>
  <si>
    <t>N/A</t>
  </si>
  <si>
    <t>Indirect Backout</t>
  </si>
  <si>
    <t>Retirement</t>
  </si>
  <si>
    <t>FICA</t>
  </si>
  <si>
    <t>Insurance</t>
  </si>
  <si>
    <t>WC/Liab/Unemp</t>
  </si>
  <si>
    <t>Temp Retirement</t>
  </si>
  <si>
    <t>Fringe Rates</t>
  </si>
  <si>
    <t>Non-Exempt:</t>
  </si>
  <si>
    <t>Medicare</t>
  </si>
  <si>
    <t>5221 Medicare</t>
  </si>
  <si>
    <t>Unrestricted IDC</t>
  </si>
  <si>
    <t>Standard IDC</t>
  </si>
  <si>
    <t>are exempt from IDC on Federal through State grants.</t>
  </si>
  <si>
    <t>5136/5157 Supplement</t>
  </si>
  <si>
    <t>In-Service Stipend/Bonus</t>
  </si>
  <si>
    <t>5220 FICA
6.20%</t>
  </si>
  <si>
    <t>5221 Medicare
1.45%</t>
  </si>
  <si>
    <t xml:space="preserve">                                                                 IAGA FRINGE CALCULATOR FY 2018-2019</t>
  </si>
  <si>
    <t>19.33% + Insurance</t>
  </si>
  <si>
    <t>5240 WC/Lia/Unemp
2.66%</t>
  </si>
  <si>
    <t>Fringe Total 10.31%</t>
  </si>
  <si>
    <t>5232 Insurance*</t>
  </si>
  <si>
    <t>*Note: Insurance amount is an average. If the actual cost for your program is higher,</t>
  </si>
  <si>
    <t>please use the actual insurance cost.</t>
  </si>
  <si>
    <t>Salary Back-Out** Hourly/Full Time</t>
  </si>
  <si>
    <t>**These fields are used to back out fringes from a gross amount of salary.</t>
  </si>
  <si>
    <t>56xx***:</t>
  </si>
  <si>
    <t>5310 (5100 &amp; 7800)***:</t>
  </si>
  <si>
    <t xml:space="preserve">***Object codes 56xx and 5310 with 5100 or 7800 function codes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</si>
</sst>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00"/>
    <numFmt numFmtId="167" formatCode="#,##0.0"/>
    <numFmt numFmtId="168" formatCode="_(&quot;$&quot;* #,##0.0000_);_(&quot;$&quot;* \(#,##0.0000\);_(&quot;$&quot;* &quot;-&quot;????_);_(@_)"/>
    <numFmt numFmtId="169" formatCode="00000"/>
    <numFmt numFmtId="170" formatCode="#,##0.0_);\(#,##0.0\)"/>
    <numFmt numFmtId="171" formatCode="0.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right"/>
      <protection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0" fillId="0" borderId="13" xfId="0" applyNumberFormat="1" applyFill="1" applyBorder="1" applyAlignment="1" applyProtection="1">
      <alignment horizontal="right"/>
      <protection locked="0"/>
    </xf>
    <xf numFmtId="4" fontId="0" fillId="0" borderId="13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4" fontId="0" fillId="0" borderId="16" xfId="0" applyNumberFormat="1" applyFill="1" applyBorder="1" applyAlignment="1" applyProtection="1">
      <alignment horizontal="right"/>
      <protection/>
    </xf>
    <xf numFmtId="4" fontId="0" fillId="0" borderId="16" xfId="0" applyNumberForma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165" fontId="1" fillId="0" borderId="17" xfId="0" applyNumberFormat="1" applyFont="1" applyFill="1" applyBorder="1" applyAlignment="1" applyProtection="1">
      <alignment horizontal="right"/>
      <protection/>
    </xf>
    <xf numFmtId="4" fontId="1" fillId="0" borderId="17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165" fontId="1" fillId="0" borderId="18" xfId="0" applyNumberFormat="1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left"/>
      <protection locked="0"/>
    </xf>
    <xf numFmtId="3" fontId="0" fillId="0" borderId="13" xfId="0" applyNumberForma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left"/>
      <protection locked="0"/>
    </xf>
    <xf numFmtId="4" fontId="0" fillId="0" borderId="11" xfId="0" applyNumberFormat="1" applyFill="1" applyBorder="1" applyAlignment="1" applyProtection="1">
      <alignment horizontal="right"/>
      <protection locked="0"/>
    </xf>
    <xf numFmtId="3" fontId="0" fillId="0" borderId="11" xfId="0" applyNumberFormat="1" applyFill="1" applyBorder="1" applyAlignment="1" applyProtection="1">
      <alignment horizontal="center"/>
      <protection/>
    </xf>
    <xf numFmtId="4" fontId="0" fillId="0" borderId="11" xfId="0" applyNumberFormat="1" applyFill="1" applyBorder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center"/>
      <protection locked="0"/>
    </xf>
    <xf numFmtId="165" fontId="1" fillId="0" borderId="19" xfId="0" applyNumberFormat="1" applyFont="1" applyFill="1" applyBorder="1" applyAlignment="1" applyProtection="1">
      <alignment horizontal="right"/>
      <protection/>
    </xf>
    <xf numFmtId="3" fontId="1" fillId="0" borderId="19" xfId="0" applyNumberFormat="1" applyFont="1" applyFill="1" applyBorder="1" applyAlignment="1" applyProtection="1">
      <alignment horizontal="right"/>
      <protection/>
    </xf>
    <xf numFmtId="4" fontId="1" fillId="0" borderId="19" xfId="0" applyNumberFormat="1" applyFont="1" applyFill="1" applyBorder="1" applyAlignment="1" applyProtection="1">
      <alignment horizontal="right"/>
      <protection/>
    </xf>
    <xf numFmtId="3" fontId="0" fillId="0" borderId="18" xfId="0" applyNumberFormat="1" applyFill="1" applyBorder="1" applyAlignment="1" applyProtection="1">
      <alignment horizontal="right"/>
      <protection locked="0"/>
    </xf>
    <xf numFmtId="3" fontId="0" fillId="0" borderId="18" xfId="0" applyNumberFormat="1" applyFill="1" applyBorder="1" applyAlignment="1" applyProtection="1">
      <alignment horizontal="right"/>
      <protection/>
    </xf>
    <xf numFmtId="165" fontId="0" fillId="0" borderId="18" xfId="0" applyNumberFormat="1" applyFill="1" applyBorder="1" applyAlignment="1" applyProtection="1">
      <alignment horizontal="right"/>
      <protection/>
    </xf>
    <xf numFmtId="4" fontId="0" fillId="0" borderId="18" xfId="0" applyNumberFormat="1" applyFill="1" applyBorder="1" applyAlignment="1" applyProtection="1">
      <alignment horizontal="right"/>
      <protection/>
    </xf>
    <xf numFmtId="0" fontId="1" fillId="0" borderId="16" xfId="0" applyFont="1" applyFill="1" applyBorder="1" applyAlignment="1" applyProtection="1">
      <alignment horizontal="left"/>
      <protection locked="0"/>
    </xf>
    <xf numFmtId="3" fontId="0" fillId="0" borderId="17" xfId="0" applyNumberFormat="1" applyFill="1" applyBorder="1" applyAlignment="1" applyProtection="1">
      <alignment horizontal="right"/>
      <protection/>
    </xf>
    <xf numFmtId="4" fontId="0" fillId="0" borderId="17" xfId="0" applyNumberFormat="1" applyFill="1" applyBorder="1" applyAlignment="1" applyProtection="1">
      <alignment horizontal="center"/>
      <protection/>
    </xf>
    <xf numFmtId="4" fontId="0" fillId="0" borderId="17" xfId="0" applyNumberForma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0" fontId="1" fillId="0" borderId="20" xfId="0" applyNumberFormat="1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right"/>
      <protection/>
    </xf>
    <xf numFmtId="37" fontId="0" fillId="0" borderId="16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 locked="0"/>
    </xf>
    <xf numFmtId="4" fontId="0" fillId="0" borderId="19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Alignment="1" applyProtection="1">
      <alignment horizontal="right"/>
      <protection/>
    </xf>
    <xf numFmtId="37" fontId="0" fillId="0" borderId="11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37" fontId="1" fillId="0" borderId="13" xfId="0" applyNumberFormat="1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 horizontal="right"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37" fontId="0" fillId="0" borderId="16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right"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37" fontId="0" fillId="0" borderId="11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10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0" fontId="0" fillId="0" borderId="0" xfId="59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0" fontId="1" fillId="19" borderId="21" xfId="0" applyFont="1" applyFill="1" applyBorder="1" applyAlignment="1" applyProtection="1">
      <alignment horizontal="center"/>
      <protection locked="0"/>
    </xf>
    <xf numFmtId="0" fontId="1" fillId="19" borderId="23" xfId="0" applyFont="1" applyFill="1" applyBorder="1" applyAlignment="1" applyProtection="1">
      <alignment horizontal="center"/>
      <protection locked="0"/>
    </xf>
    <xf numFmtId="0" fontId="1" fillId="19" borderId="13" xfId="0" applyFont="1" applyFill="1" applyBorder="1" applyAlignment="1" applyProtection="1">
      <alignment horizontal="center"/>
      <protection locked="0"/>
    </xf>
    <xf numFmtId="10" fontId="40" fillId="19" borderId="13" xfId="59" applyNumberFormat="1" applyFont="1" applyFill="1" applyBorder="1" applyAlignment="1" applyProtection="1">
      <alignment horizontal="center"/>
      <protection/>
    </xf>
    <xf numFmtId="10" fontId="40" fillId="19" borderId="12" xfId="59" applyNumberFormat="1" applyFont="1" applyFill="1" applyBorder="1" applyAlignment="1" applyProtection="1">
      <alignment horizontal="center"/>
      <protection/>
    </xf>
    <xf numFmtId="0" fontId="40" fillId="19" borderId="12" xfId="0" applyFont="1" applyFill="1" applyBorder="1" applyAlignment="1" applyProtection="1">
      <alignment horizontal="center"/>
      <protection/>
    </xf>
    <xf numFmtId="164" fontId="40" fillId="19" borderId="15" xfId="59" applyNumberFormat="1" applyFont="1" applyFill="1" applyBorder="1" applyAlignment="1" applyProtection="1">
      <alignment horizontal="center"/>
      <protection/>
    </xf>
    <xf numFmtId="0" fontId="1" fillId="19" borderId="13" xfId="0" applyFont="1" applyFill="1" applyBorder="1" applyAlignment="1" applyProtection="1">
      <alignment horizontal="center"/>
      <protection/>
    </xf>
    <xf numFmtId="0" fontId="1" fillId="19" borderId="28" xfId="0" applyFont="1" applyFill="1" applyBorder="1" applyAlignment="1" applyProtection="1">
      <alignment horizontal="center" wrapText="1"/>
      <protection locked="0"/>
    </xf>
    <xf numFmtId="49" fontId="1" fillId="19" borderId="13" xfId="0" applyNumberFormat="1" applyFont="1" applyFill="1" applyBorder="1" applyAlignment="1" applyProtection="1">
      <alignment horizontal="center" wrapText="1"/>
      <protection locked="0"/>
    </xf>
    <xf numFmtId="3" fontId="1" fillId="19" borderId="28" xfId="0" applyNumberFormat="1" applyFont="1" applyFill="1" applyBorder="1" applyAlignment="1" applyProtection="1">
      <alignment horizontal="center"/>
      <protection/>
    </xf>
    <xf numFmtId="3" fontId="1" fillId="19" borderId="13" xfId="0" applyNumberFormat="1" applyFont="1" applyFill="1" applyBorder="1" applyAlignment="1" applyProtection="1">
      <alignment horizontal="center" wrapText="1"/>
      <protection/>
    </xf>
    <xf numFmtId="165" fontId="1" fillId="19" borderId="28" xfId="0" applyNumberFormat="1" applyFont="1" applyFill="1" applyBorder="1" applyAlignment="1" applyProtection="1">
      <alignment horizontal="center" wrapText="1"/>
      <protection/>
    </xf>
    <xf numFmtId="49" fontId="1" fillId="19" borderId="21" xfId="0" applyNumberFormat="1" applyFont="1" applyFill="1" applyBorder="1" applyAlignment="1" applyProtection="1">
      <alignment horizontal="center" wrapText="1"/>
      <protection locked="0"/>
    </xf>
    <xf numFmtId="3" fontId="1" fillId="19" borderId="23" xfId="0" applyNumberFormat="1" applyFont="1" applyFill="1" applyBorder="1" applyAlignment="1" applyProtection="1">
      <alignment horizontal="center"/>
      <protection/>
    </xf>
    <xf numFmtId="3" fontId="1" fillId="19" borderId="21" xfId="0" applyNumberFormat="1" applyFont="1" applyFill="1" applyBorder="1" applyAlignment="1" applyProtection="1">
      <alignment horizontal="center"/>
      <protection/>
    </xf>
    <xf numFmtId="0" fontId="1" fillId="19" borderId="12" xfId="0" applyFont="1" applyFill="1" applyBorder="1" applyAlignment="1" applyProtection="1">
      <alignment horizontal="center"/>
      <protection locked="0"/>
    </xf>
    <xf numFmtId="3" fontId="1" fillId="19" borderId="13" xfId="0" applyNumberFormat="1" applyFont="1" applyFill="1" applyBorder="1" applyAlignment="1" applyProtection="1">
      <alignment horizontal="center"/>
      <protection locked="0"/>
    </xf>
    <xf numFmtId="0" fontId="1" fillId="19" borderId="12" xfId="0" applyNumberFormat="1" applyFont="1" applyFill="1" applyBorder="1" applyAlignment="1" applyProtection="1">
      <alignment horizontal="center"/>
      <protection/>
    </xf>
    <xf numFmtId="0" fontId="1" fillId="19" borderId="13" xfId="0" applyNumberFormat="1" applyFont="1" applyFill="1" applyBorder="1" applyAlignment="1" applyProtection="1">
      <alignment horizontal="center"/>
      <protection/>
    </xf>
    <xf numFmtId="3" fontId="1" fillId="19" borderId="13" xfId="0" applyNumberFormat="1" applyFont="1" applyFill="1" applyBorder="1" applyAlignment="1" applyProtection="1">
      <alignment horizontal="center"/>
      <protection/>
    </xf>
    <xf numFmtId="0" fontId="1" fillId="19" borderId="16" xfId="0" applyFont="1" applyFill="1" applyBorder="1" applyAlignment="1" applyProtection="1">
      <alignment horizontal="center" vertical="top" wrapText="1"/>
      <protection locked="0"/>
    </xf>
    <xf numFmtId="164" fontId="1" fillId="19" borderId="16" xfId="0" applyNumberFormat="1" applyFont="1" applyFill="1" applyBorder="1" applyAlignment="1" applyProtection="1">
      <alignment horizontal="center" vertical="top"/>
      <protection locked="0"/>
    </xf>
    <xf numFmtId="164" fontId="1" fillId="19" borderId="16" xfId="0" applyNumberFormat="1" applyFont="1" applyFill="1" applyBorder="1" applyAlignment="1" applyProtection="1">
      <alignment horizontal="center" wrapText="1"/>
      <protection/>
    </xf>
    <xf numFmtId="0" fontId="1" fillId="19" borderId="21" xfId="0" applyFont="1" applyFill="1" applyBorder="1" applyAlignment="1" applyProtection="1">
      <alignment horizontal="center"/>
      <protection/>
    </xf>
    <xf numFmtId="0" fontId="1" fillId="19" borderId="2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27" xfId="0" applyNumberFormat="1" applyFont="1" applyFill="1" applyBorder="1" applyAlignment="1" applyProtection="1">
      <alignment horizontal="left"/>
      <protection locked="0"/>
    </xf>
    <xf numFmtId="0" fontId="1" fillId="19" borderId="23" xfId="0" applyFont="1" applyFill="1" applyBorder="1" applyAlignment="1" applyProtection="1">
      <alignment horizontal="center"/>
      <protection locked="0"/>
    </xf>
    <xf numFmtId="0" fontId="1" fillId="19" borderId="2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421875" style="10" customWidth="1"/>
    <col min="2" max="2" width="16.140625" style="44" bestFit="1" customWidth="1"/>
    <col min="3" max="3" width="18.28125" style="10" bestFit="1" customWidth="1"/>
    <col min="4" max="4" width="14.57421875" style="10" bestFit="1" customWidth="1"/>
    <col min="5" max="5" width="14.57421875" style="10" customWidth="1"/>
    <col min="6" max="6" width="6.8515625" style="10" bestFit="1" customWidth="1"/>
    <col min="7" max="7" width="12.28125" style="10" bestFit="1" customWidth="1"/>
    <col min="8" max="8" width="21.8515625" style="10" bestFit="1" customWidth="1"/>
    <col min="9" max="9" width="19.28125" style="10" bestFit="1" customWidth="1"/>
    <col min="10" max="10" width="14.8515625" style="10" customWidth="1"/>
    <col min="11" max="16384" width="9.140625" style="10" customWidth="1"/>
  </cols>
  <sheetData>
    <row r="1" spans="1:10" ht="12.75">
      <c r="A1" s="9" t="s">
        <v>23</v>
      </c>
      <c r="B1" s="112" t="s">
        <v>52</v>
      </c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83" t="s">
        <v>25</v>
      </c>
      <c r="B2" s="83" t="s">
        <v>3</v>
      </c>
      <c r="C2" s="83" t="s">
        <v>27</v>
      </c>
      <c r="D2" s="83" t="s">
        <v>28</v>
      </c>
      <c r="E2" s="84" t="s">
        <v>44</v>
      </c>
      <c r="F2" s="113" t="s">
        <v>56</v>
      </c>
      <c r="G2" s="114"/>
      <c r="H2" s="83" t="s">
        <v>29</v>
      </c>
      <c r="I2" s="83" t="s">
        <v>9</v>
      </c>
      <c r="J2" s="83"/>
    </row>
    <row r="3" spans="1:10" ht="12.75">
      <c r="A3" s="85" t="s">
        <v>26</v>
      </c>
      <c r="B3" s="85" t="s">
        <v>0</v>
      </c>
      <c r="C3" s="86">
        <f>B53</f>
        <v>0.0902</v>
      </c>
      <c r="D3" s="86">
        <f>B55</f>
        <v>0.062</v>
      </c>
      <c r="E3" s="87">
        <f>B56</f>
        <v>0.0145</v>
      </c>
      <c r="F3" s="88" t="s">
        <v>30</v>
      </c>
      <c r="G3" s="89">
        <f>B57</f>
        <v>8929</v>
      </c>
      <c r="H3" s="86">
        <f>B58</f>
        <v>0.0266</v>
      </c>
      <c r="I3" s="90" t="s">
        <v>53</v>
      </c>
      <c r="J3" s="90" t="s">
        <v>24</v>
      </c>
    </row>
    <row r="4" spans="1:10" s="13" customFormat="1" ht="12.75">
      <c r="A4" s="8">
        <v>1</v>
      </c>
      <c r="B4" s="11">
        <v>0</v>
      </c>
      <c r="C4" s="12">
        <f>ROUND(B4*$C$3,0)</f>
        <v>0</v>
      </c>
      <c r="D4" s="12">
        <f>ROUND(B4*$D$3,0)</f>
        <v>0</v>
      </c>
      <c r="E4" s="12">
        <f>ROUND(B4*$E$3,0)</f>
        <v>0</v>
      </c>
      <c r="F4" s="12">
        <v>0</v>
      </c>
      <c r="G4" s="12">
        <f>ROUND(F4*$G$3,0)</f>
        <v>0</v>
      </c>
      <c r="H4" s="12">
        <f>ROUND(B4*$H$3,0)</f>
        <v>0</v>
      </c>
      <c r="I4" s="12">
        <f>SUM(C4,D4,E4,G4,H4)</f>
        <v>0</v>
      </c>
      <c r="J4" s="12">
        <f aca="true" t="shared" si="0" ref="J4:J13">B4+I4</f>
        <v>0</v>
      </c>
    </row>
    <row r="5" spans="1:10" ht="12.75">
      <c r="A5" s="14">
        <v>2</v>
      </c>
      <c r="B5" s="11">
        <v>0</v>
      </c>
      <c r="C5" s="12">
        <f aca="true" t="shared" si="1" ref="C5:C13">ROUND(B5*$C$3,0)</f>
        <v>0</v>
      </c>
      <c r="D5" s="12">
        <f aca="true" t="shared" si="2" ref="D5:D13">ROUND(B5*$D$3,0)</f>
        <v>0</v>
      </c>
      <c r="E5" s="12">
        <f aca="true" t="shared" si="3" ref="E5:E13">ROUND(B5*$E$3,0)</f>
        <v>0</v>
      </c>
      <c r="F5" s="12">
        <v>0</v>
      </c>
      <c r="G5" s="12">
        <f aca="true" t="shared" si="4" ref="G5:G13">ROUND(F5*$G$3,0)</f>
        <v>0</v>
      </c>
      <c r="H5" s="12">
        <f aca="true" t="shared" si="5" ref="H5:H13">ROUND(B5*$H$3,0)</f>
        <v>0</v>
      </c>
      <c r="I5" s="12">
        <f aca="true" t="shared" si="6" ref="I5:I13">SUM(C5,D5,E5,G5,H5)</f>
        <v>0</v>
      </c>
      <c r="J5" s="15">
        <f t="shared" si="0"/>
        <v>0</v>
      </c>
    </row>
    <row r="6" spans="1:10" ht="12.75">
      <c r="A6" s="14">
        <v>3</v>
      </c>
      <c r="B6" s="11">
        <v>0</v>
      </c>
      <c r="C6" s="12">
        <f t="shared" si="1"/>
        <v>0</v>
      </c>
      <c r="D6" s="12">
        <f t="shared" si="2"/>
        <v>0</v>
      </c>
      <c r="E6" s="12">
        <f t="shared" si="3"/>
        <v>0</v>
      </c>
      <c r="F6" s="12">
        <v>0</v>
      </c>
      <c r="G6" s="12">
        <f t="shared" si="4"/>
        <v>0</v>
      </c>
      <c r="H6" s="12">
        <f t="shared" si="5"/>
        <v>0</v>
      </c>
      <c r="I6" s="12">
        <f t="shared" si="6"/>
        <v>0</v>
      </c>
      <c r="J6" s="15">
        <f t="shared" si="0"/>
        <v>0</v>
      </c>
    </row>
    <row r="7" spans="1:10" ht="12.75">
      <c r="A7" s="14">
        <v>4</v>
      </c>
      <c r="B7" s="11">
        <v>0</v>
      </c>
      <c r="C7" s="12">
        <f t="shared" si="1"/>
        <v>0</v>
      </c>
      <c r="D7" s="12">
        <f t="shared" si="2"/>
        <v>0</v>
      </c>
      <c r="E7" s="12">
        <f t="shared" si="3"/>
        <v>0</v>
      </c>
      <c r="F7" s="12">
        <v>0</v>
      </c>
      <c r="G7" s="12">
        <f t="shared" si="4"/>
        <v>0</v>
      </c>
      <c r="H7" s="12">
        <f t="shared" si="5"/>
        <v>0</v>
      </c>
      <c r="I7" s="12">
        <f t="shared" si="6"/>
        <v>0</v>
      </c>
      <c r="J7" s="15">
        <f t="shared" si="0"/>
        <v>0</v>
      </c>
    </row>
    <row r="8" spans="1:10" ht="12.75">
      <c r="A8" s="14">
        <v>5</v>
      </c>
      <c r="B8" s="11">
        <v>0</v>
      </c>
      <c r="C8" s="12">
        <f t="shared" si="1"/>
        <v>0</v>
      </c>
      <c r="D8" s="12">
        <f t="shared" si="2"/>
        <v>0</v>
      </c>
      <c r="E8" s="12">
        <f t="shared" si="3"/>
        <v>0</v>
      </c>
      <c r="F8" s="12">
        <v>0</v>
      </c>
      <c r="G8" s="12">
        <f t="shared" si="4"/>
        <v>0</v>
      </c>
      <c r="H8" s="12">
        <f t="shared" si="5"/>
        <v>0</v>
      </c>
      <c r="I8" s="12">
        <f t="shared" si="6"/>
        <v>0</v>
      </c>
      <c r="J8" s="15">
        <f t="shared" si="0"/>
        <v>0</v>
      </c>
    </row>
    <row r="9" spans="1:10" ht="12.75">
      <c r="A9" s="14">
        <v>6</v>
      </c>
      <c r="B9" s="11">
        <v>0</v>
      </c>
      <c r="C9" s="12">
        <f t="shared" si="1"/>
        <v>0</v>
      </c>
      <c r="D9" s="12">
        <f t="shared" si="2"/>
        <v>0</v>
      </c>
      <c r="E9" s="12">
        <f t="shared" si="3"/>
        <v>0</v>
      </c>
      <c r="F9" s="12">
        <v>0</v>
      </c>
      <c r="G9" s="12">
        <f t="shared" si="4"/>
        <v>0</v>
      </c>
      <c r="H9" s="12">
        <f t="shared" si="5"/>
        <v>0</v>
      </c>
      <c r="I9" s="12">
        <f t="shared" si="6"/>
        <v>0</v>
      </c>
      <c r="J9" s="15">
        <f t="shared" si="0"/>
        <v>0</v>
      </c>
    </row>
    <row r="10" spans="1:10" ht="12.75">
      <c r="A10" s="14">
        <v>7</v>
      </c>
      <c r="B10" s="11">
        <v>0</v>
      </c>
      <c r="C10" s="12">
        <f t="shared" si="1"/>
        <v>0</v>
      </c>
      <c r="D10" s="12">
        <f t="shared" si="2"/>
        <v>0</v>
      </c>
      <c r="E10" s="12">
        <f t="shared" si="3"/>
        <v>0</v>
      </c>
      <c r="F10" s="12">
        <v>0</v>
      </c>
      <c r="G10" s="12">
        <f t="shared" si="4"/>
        <v>0</v>
      </c>
      <c r="H10" s="12">
        <f t="shared" si="5"/>
        <v>0</v>
      </c>
      <c r="I10" s="12">
        <f t="shared" si="6"/>
        <v>0</v>
      </c>
      <c r="J10" s="15">
        <f t="shared" si="0"/>
        <v>0</v>
      </c>
    </row>
    <row r="11" spans="1:10" ht="12.75">
      <c r="A11" s="14">
        <v>8</v>
      </c>
      <c r="B11" s="11">
        <v>0</v>
      </c>
      <c r="C11" s="12">
        <f t="shared" si="1"/>
        <v>0</v>
      </c>
      <c r="D11" s="12">
        <f t="shared" si="2"/>
        <v>0</v>
      </c>
      <c r="E11" s="12">
        <f t="shared" si="3"/>
        <v>0</v>
      </c>
      <c r="F11" s="12">
        <v>0</v>
      </c>
      <c r="G11" s="12">
        <f t="shared" si="4"/>
        <v>0</v>
      </c>
      <c r="H11" s="12">
        <f t="shared" si="5"/>
        <v>0</v>
      </c>
      <c r="I11" s="12">
        <f t="shared" si="6"/>
        <v>0</v>
      </c>
      <c r="J11" s="15">
        <f t="shared" si="0"/>
        <v>0</v>
      </c>
    </row>
    <row r="12" spans="1:10" ht="12.75">
      <c r="A12" s="14">
        <v>9</v>
      </c>
      <c r="B12" s="11">
        <v>0</v>
      </c>
      <c r="C12" s="12">
        <f t="shared" si="1"/>
        <v>0</v>
      </c>
      <c r="D12" s="12">
        <f t="shared" si="2"/>
        <v>0</v>
      </c>
      <c r="E12" s="12">
        <f t="shared" si="3"/>
        <v>0</v>
      </c>
      <c r="F12" s="12">
        <v>0</v>
      </c>
      <c r="G12" s="12">
        <f t="shared" si="4"/>
        <v>0</v>
      </c>
      <c r="H12" s="12">
        <f t="shared" si="5"/>
        <v>0</v>
      </c>
      <c r="I12" s="12">
        <f t="shared" si="6"/>
        <v>0</v>
      </c>
      <c r="J12" s="15">
        <f t="shared" si="0"/>
        <v>0</v>
      </c>
    </row>
    <row r="13" spans="1:10" ht="13.5" thickBot="1">
      <c r="A13" s="14">
        <v>10</v>
      </c>
      <c r="B13" s="16">
        <v>0</v>
      </c>
      <c r="C13" s="12">
        <f t="shared" si="1"/>
        <v>0</v>
      </c>
      <c r="D13" s="12">
        <f t="shared" si="2"/>
        <v>0</v>
      </c>
      <c r="E13" s="12">
        <f t="shared" si="3"/>
        <v>0</v>
      </c>
      <c r="F13" s="15">
        <v>0</v>
      </c>
      <c r="G13" s="12">
        <f t="shared" si="4"/>
        <v>0</v>
      </c>
      <c r="H13" s="12">
        <f t="shared" si="5"/>
        <v>0</v>
      </c>
      <c r="I13" s="12">
        <f t="shared" si="6"/>
        <v>0</v>
      </c>
      <c r="J13" s="15">
        <f t="shared" si="0"/>
        <v>0</v>
      </c>
    </row>
    <row r="14" spans="1:10" ht="13.5" thickBot="1">
      <c r="A14" s="17" t="s">
        <v>1</v>
      </c>
      <c r="B14" s="18">
        <f aca="true" t="shared" si="7" ref="B14:J14">SUM(B4:B13)</f>
        <v>0</v>
      </c>
      <c r="C14" s="18">
        <f t="shared" si="7"/>
        <v>0</v>
      </c>
      <c r="D14" s="18">
        <f t="shared" si="7"/>
        <v>0</v>
      </c>
      <c r="E14" s="18">
        <f t="shared" si="7"/>
        <v>0</v>
      </c>
      <c r="F14" s="19">
        <f t="shared" si="7"/>
        <v>0</v>
      </c>
      <c r="G14" s="18">
        <f t="shared" si="7"/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</row>
    <row r="15" spans="1:10" ht="13.5" thickBot="1">
      <c r="A15" s="20"/>
      <c r="B15" s="18"/>
      <c r="C15" s="18"/>
      <c r="D15" s="18"/>
      <c r="E15" s="18"/>
      <c r="F15" s="18"/>
      <c r="G15" s="18"/>
      <c r="H15" s="18"/>
      <c r="I15" s="18"/>
      <c r="J15" s="21"/>
    </row>
    <row r="16" spans="1:10" ht="13.5" thickBot="1">
      <c r="A16" s="20"/>
      <c r="B16" s="18"/>
      <c r="C16" s="18"/>
      <c r="D16" s="18"/>
      <c r="E16" s="18"/>
      <c r="F16" s="18"/>
      <c r="G16" s="18"/>
      <c r="H16" s="18"/>
      <c r="I16" s="18"/>
      <c r="J16" s="21"/>
    </row>
    <row r="17" spans="1:10" ht="25.5">
      <c r="A17" s="91" t="s">
        <v>49</v>
      </c>
      <c r="B17" s="92" t="s">
        <v>48</v>
      </c>
      <c r="C17" s="93" t="s">
        <v>34</v>
      </c>
      <c r="D17" s="94" t="s">
        <v>50</v>
      </c>
      <c r="E17" s="94" t="s">
        <v>51</v>
      </c>
      <c r="F17" s="93" t="s">
        <v>34</v>
      </c>
      <c r="G17" s="93" t="s">
        <v>34</v>
      </c>
      <c r="H17" s="94" t="s">
        <v>54</v>
      </c>
      <c r="I17" s="95" t="s">
        <v>55</v>
      </c>
      <c r="J17" s="93" t="s">
        <v>24</v>
      </c>
    </row>
    <row r="18" spans="1:10" ht="12.75">
      <c r="A18" s="22">
        <v>1</v>
      </c>
      <c r="B18" s="11">
        <v>0</v>
      </c>
      <c r="C18" s="23"/>
      <c r="D18" s="15">
        <f>ROUND(B18*$D$3,0)</f>
        <v>0</v>
      </c>
      <c r="E18" s="12">
        <f>ROUND(B18*$E$3,0)</f>
        <v>0</v>
      </c>
      <c r="F18" s="23"/>
      <c r="G18" s="24"/>
      <c r="H18" s="15">
        <f>ROUND(B18*$H$3,0)</f>
        <v>0</v>
      </c>
      <c r="I18" s="25">
        <f>SUM(D18+E18+H18)</f>
        <v>0</v>
      </c>
      <c r="J18" s="12">
        <f>B18+I18</f>
        <v>0</v>
      </c>
    </row>
    <row r="19" spans="1:10" ht="13.5" thickBot="1">
      <c r="A19" s="26">
        <v>2</v>
      </c>
      <c r="B19" s="27">
        <v>0</v>
      </c>
      <c r="C19" s="28"/>
      <c r="D19" s="29">
        <f>ROUND(B19*$D$3,0)</f>
        <v>0</v>
      </c>
      <c r="E19" s="29">
        <f>ROUND(B19*$E$3,0)</f>
        <v>0</v>
      </c>
      <c r="F19" s="28"/>
      <c r="G19" s="30"/>
      <c r="H19" s="29">
        <f>ROUND(B19*$H$3,0)</f>
        <v>0</v>
      </c>
      <c r="I19" s="31">
        <f>SUM(D19+E19+H19)</f>
        <v>0</v>
      </c>
      <c r="J19" s="29">
        <f>B19+I19</f>
        <v>0</v>
      </c>
    </row>
    <row r="20" spans="1:10" ht="13.5" thickBot="1">
      <c r="A20" s="32" t="s">
        <v>1</v>
      </c>
      <c r="B20" s="33">
        <f>SUM(B18:B19)</f>
        <v>0</v>
      </c>
      <c r="C20" s="34"/>
      <c r="D20" s="33">
        <f>SUM(D18:D19)</f>
        <v>0</v>
      </c>
      <c r="E20" s="33">
        <f>SUM(E18:E19)</f>
        <v>0</v>
      </c>
      <c r="F20" s="34"/>
      <c r="G20" s="34"/>
      <c r="H20" s="33">
        <f>SUM(H18:H19)</f>
        <v>0</v>
      </c>
      <c r="I20" s="35">
        <f>SUM(I18:I19)</f>
        <v>0</v>
      </c>
      <c r="J20" s="35">
        <f>SUM(J18:J19)</f>
        <v>0</v>
      </c>
    </row>
    <row r="21" spans="1:10" ht="12.75">
      <c r="A21" s="20"/>
      <c r="B21" s="36"/>
      <c r="C21" s="37"/>
      <c r="D21" s="38"/>
      <c r="E21" s="38"/>
      <c r="F21" s="37"/>
      <c r="G21" s="37"/>
      <c r="H21" s="38"/>
      <c r="I21" s="39"/>
      <c r="J21" s="39"/>
    </row>
    <row r="22" spans="1:10" ht="12.75">
      <c r="A22" s="84" t="s">
        <v>10</v>
      </c>
      <c r="B22" s="96">
        <v>5149</v>
      </c>
      <c r="C22" s="97" t="s">
        <v>27</v>
      </c>
      <c r="D22" s="98" t="s">
        <v>28</v>
      </c>
      <c r="E22" s="98" t="s">
        <v>44</v>
      </c>
      <c r="F22" s="98"/>
      <c r="G22" s="98"/>
      <c r="H22" s="98"/>
      <c r="I22" s="98"/>
      <c r="J22" s="98"/>
    </row>
    <row r="23" spans="1:10" ht="12.75">
      <c r="A23" s="99" t="s">
        <v>31</v>
      </c>
      <c r="B23" s="100" t="s">
        <v>0</v>
      </c>
      <c r="C23" s="87">
        <f>B54</f>
        <v>0.0425</v>
      </c>
      <c r="D23" s="86">
        <f>B55</f>
        <v>0.062</v>
      </c>
      <c r="E23" s="86">
        <f>B56</f>
        <v>0.0145</v>
      </c>
      <c r="F23" s="101" t="s">
        <v>34</v>
      </c>
      <c r="G23" s="102" t="s">
        <v>34</v>
      </c>
      <c r="H23" s="102" t="s">
        <v>34</v>
      </c>
      <c r="I23" s="103" t="s">
        <v>32</v>
      </c>
      <c r="J23" s="103" t="s">
        <v>24</v>
      </c>
    </row>
    <row r="24" spans="1:10" ht="12.75">
      <c r="A24" s="8">
        <v>1</v>
      </c>
      <c r="B24" s="11">
        <v>0</v>
      </c>
      <c r="C24" s="12">
        <f>ROUND(B24*$C$23,0)</f>
        <v>0</v>
      </c>
      <c r="D24" s="12">
        <f>ROUND(B24*$D$3,0)</f>
        <v>0</v>
      </c>
      <c r="E24" s="12">
        <f>ROUND(B24*$E$3,0)</f>
        <v>0</v>
      </c>
      <c r="F24" s="5"/>
      <c r="G24" s="5"/>
      <c r="H24" s="5"/>
      <c r="I24" s="12">
        <f>C24+D24+E24+H24</f>
        <v>0</v>
      </c>
      <c r="J24" s="12">
        <f>B24+I24</f>
        <v>0</v>
      </c>
    </row>
    <row r="25" spans="1:10" ht="12.75">
      <c r="A25" s="40">
        <v>2</v>
      </c>
      <c r="B25" s="16">
        <v>0</v>
      </c>
      <c r="C25" s="15">
        <f>ROUND(B25*0.0425,0)</f>
        <v>0</v>
      </c>
      <c r="D25" s="15">
        <f>ROUND(B25*$D$3,0)</f>
        <v>0</v>
      </c>
      <c r="E25" s="12">
        <f>ROUND(B25*$E$3,0)</f>
        <v>0</v>
      </c>
      <c r="F25" s="15"/>
      <c r="G25" s="15"/>
      <c r="H25" s="15"/>
      <c r="I25" s="15">
        <f>C25+D25+E25+H25</f>
        <v>0</v>
      </c>
      <c r="J25" s="15">
        <f>B25+I25</f>
        <v>0</v>
      </c>
    </row>
    <row r="26" spans="1:10" ht="13.5" thickBot="1">
      <c r="A26" s="26">
        <v>3</v>
      </c>
      <c r="B26" s="27">
        <v>0</v>
      </c>
      <c r="C26" s="15">
        <f>ROUND(B26*0.0425,0)</f>
        <v>0</v>
      </c>
      <c r="D26" s="15">
        <f>ROUND(B26*$D$3,0)</f>
        <v>0</v>
      </c>
      <c r="E26" s="12">
        <f>ROUND(B26*$E$3,0)</f>
        <v>0</v>
      </c>
      <c r="F26" s="29"/>
      <c r="G26" s="29"/>
      <c r="H26" s="15"/>
      <c r="I26" s="29">
        <f>C26+D26+E26+H26</f>
        <v>0</v>
      </c>
      <c r="J26" s="29">
        <f>B26+I26</f>
        <v>0</v>
      </c>
    </row>
    <row r="27" spans="1:10" ht="13.5" thickBot="1">
      <c r="A27" s="17" t="s">
        <v>1</v>
      </c>
      <c r="B27" s="18">
        <f>SUM(B24:B26)</f>
        <v>0</v>
      </c>
      <c r="C27" s="18">
        <f>SUM(C24:C26)</f>
        <v>0</v>
      </c>
      <c r="D27" s="18">
        <f>SUM(D24:D26)</f>
        <v>0</v>
      </c>
      <c r="E27" s="18">
        <f>SUM(E24:E26)</f>
        <v>0</v>
      </c>
      <c r="F27" s="18"/>
      <c r="G27" s="18"/>
      <c r="H27" s="18"/>
      <c r="I27" s="18">
        <f>SUM(I24:I26)</f>
        <v>0</v>
      </c>
      <c r="J27" s="18">
        <f>SUM(J24:J26)</f>
        <v>0</v>
      </c>
    </row>
    <row r="28" spans="1:10" ht="13.5" thickBot="1">
      <c r="A28" s="17"/>
      <c r="B28" s="41"/>
      <c r="C28" s="42"/>
      <c r="D28" s="42"/>
      <c r="E28" s="42"/>
      <c r="F28" s="42"/>
      <c r="G28" s="42"/>
      <c r="H28" s="42"/>
      <c r="I28" s="42"/>
      <c r="J28" s="43"/>
    </row>
    <row r="29" spans="1:10" ht="13.5" thickBot="1">
      <c r="A29" s="32" t="s">
        <v>4</v>
      </c>
      <c r="B29" s="33">
        <f>B14+B20+B27</f>
        <v>0</v>
      </c>
      <c r="C29" s="33">
        <f>C14+C27</f>
        <v>0</v>
      </c>
      <c r="D29" s="33">
        <f>D14+D20+D27</f>
        <v>0</v>
      </c>
      <c r="E29" s="33">
        <f>E14+E20+E27</f>
        <v>0</v>
      </c>
      <c r="F29" s="33"/>
      <c r="G29" s="33"/>
      <c r="H29" s="33">
        <f>H14+H20</f>
        <v>0</v>
      </c>
      <c r="I29" s="33">
        <f>I14+I20+I27</f>
        <v>0</v>
      </c>
      <c r="J29" s="33">
        <f>J14+J20+J27</f>
        <v>0</v>
      </c>
    </row>
    <row r="30" spans="3:10" ht="13.5" thickBot="1">
      <c r="C30" s="45"/>
      <c r="D30" s="45"/>
      <c r="E30" s="45"/>
      <c r="F30" s="45"/>
      <c r="G30" s="46"/>
      <c r="H30" s="47" t="s">
        <v>5</v>
      </c>
      <c r="I30" s="18">
        <f>I14+I20+I27</f>
        <v>0</v>
      </c>
      <c r="J30" s="47"/>
    </row>
    <row r="31" spans="1:10" ht="25.5">
      <c r="A31" s="104" t="s">
        <v>59</v>
      </c>
      <c r="B31" s="105" t="s">
        <v>2</v>
      </c>
      <c r="C31" s="106" t="s">
        <v>18</v>
      </c>
      <c r="D31" s="48"/>
      <c r="F31" s="45"/>
      <c r="H31" s="45"/>
      <c r="I31" s="49">
        <f>B51</f>
        <v>0.034</v>
      </c>
      <c r="J31" s="49">
        <f>C51</f>
        <v>0.1666</v>
      </c>
    </row>
    <row r="32" spans="1:10" ht="12.75">
      <c r="A32" s="50"/>
      <c r="B32" s="16">
        <v>0</v>
      </c>
      <c r="C32" s="15">
        <f>ROUND(B32/1.1933,0)</f>
        <v>0</v>
      </c>
      <c r="D32" s="45"/>
      <c r="E32" s="45"/>
      <c r="F32" s="45"/>
      <c r="G32" s="107" t="s">
        <v>15</v>
      </c>
      <c r="H32" s="52" t="s">
        <v>7</v>
      </c>
      <c r="I32" s="53">
        <v>0</v>
      </c>
      <c r="J32" s="53">
        <v>0</v>
      </c>
    </row>
    <row r="33" spans="1:10" ht="12.75">
      <c r="A33" s="50"/>
      <c r="B33" s="16">
        <v>0</v>
      </c>
      <c r="C33" s="15">
        <f>ROUND(B33/1.1933,0)</f>
        <v>0</v>
      </c>
      <c r="D33" s="45"/>
      <c r="E33" s="45"/>
      <c r="F33" s="45"/>
      <c r="G33" s="108" t="s">
        <v>16</v>
      </c>
      <c r="H33" s="52" t="s">
        <v>61</v>
      </c>
      <c r="I33" s="53">
        <v>0</v>
      </c>
      <c r="J33" s="53">
        <v>0</v>
      </c>
    </row>
    <row r="34" spans="1:10" ht="12.75">
      <c r="A34" s="54"/>
      <c r="B34" s="16">
        <v>0</v>
      </c>
      <c r="C34" s="15">
        <f>ROUND(B34/1.1933,0)</f>
        <v>0</v>
      </c>
      <c r="D34" s="45"/>
      <c r="E34" s="45"/>
      <c r="F34" s="45"/>
      <c r="G34" s="108"/>
      <c r="H34" s="55" t="s">
        <v>62</v>
      </c>
      <c r="I34" s="53">
        <v>0</v>
      </c>
      <c r="J34" s="53">
        <v>0</v>
      </c>
    </row>
    <row r="35" spans="1:10" ht="13.5" thickBot="1">
      <c r="A35" s="56"/>
      <c r="B35" s="27">
        <v>0</v>
      </c>
      <c r="C35" s="27">
        <f>ROUND(B35/1.1933,0)</f>
        <v>0</v>
      </c>
      <c r="D35" s="45"/>
      <c r="E35" s="45"/>
      <c r="F35" s="45"/>
      <c r="G35" s="51"/>
      <c r="H35" s="55" t="s">
        <v>42</v>
      </c>
      <c r="I35" s="53">
        <f>I32-I33-I34</f>
        <v>0</v>
      </c>
      <c r="J35" s="53">
        <f>J32-J33-J34</f>
        <v>0</v>
      </c>
    </row>
    <row r="36" spans="1:10" ht="13.5" thickBot="1">
      <c r="A36" s="32" t="s">
        <v>17</v>
      </c>
      <c r="B36" s="57">
        <v>0</v>
      </c>
      <c r="C36" s="58">
        <f>ROUND(B36/1.1031,0)</f>
        <v>0</v>
      </c>
      <c r="D36" s="45"/>
      <c r="E36" s="45"/>
      <c r="F36" s="45"/>
      <c r="G36" s="49"/>
      <c r="H36" s="6" t="s">
        <v>8</v>
      </c>
      <c r="I36" s="59">
        <f>ROUND(I35/B52,0)</f>
        <v>0</v>
      </c>
      <c r="J36" s="59">
        <f>ROUND(J35/C52,0)</f>
        <v>0</v>
      </c>
    </row>
    <row r="37" spans="1:10" ht="13.5" thickBot="1">
      <c r="A37" s="17" t="s">
        <v>33</v>
      </c>
      <c r="B37" s="57">
        <v>0</v>
      </c>
      <c r="C37" s="58">
        <f>ROUND(B37/1.119,0)</f>
        <v>0</v>
      </c>
      <c r="D37" s="45"/>
      <c r="E37" s="45"/>
      <c r="F37" s="45"/>
      <c r="G37" s="60"/>
      <c r="H37" s="7" t="s">
        <v>6</v>
      </c>
      <c r="I37" s="61">
        <f>ROUND(I36*B51,0)</f>
        <v>0</v>
      </c>
      <c r="J37" s="61">
        <f>ROUND(J36*C51,0)</f>
        <v>0</v>
      </c>
    </row>
    <row r="38" spans="3:10" ht="12.75">
      <c r="C38" s="45"/>
      <c r="D38" s="45"/>
      <c r="E38" s="45"/>
      <c r="F38" s="45"/>
      <c r="G38" s="45"/>
      <c r="H38" s="45"/>
      <c r="I38" s="45"/>
      <c r="J38" s="45"/>
    </row>
    <row r="39" spans="1:10" ht="12.75">
      <c r="A39" s="62" t="s">
        <v>60</v>
      </c>
      <c r="B39" s="63"/>
      <c r="C39" s="64"/>
      <c r="D39" s="65"/>
      <c r="E39" s="13"/>
      <c r="G39" s="83" t="s">
        <v>13</v>
      </c>
      <c r="H39" s="66" t="s">
        <v>11</v>
      </c>
      <c r="I39" s="67">
        <v>0</v>
      </c>
      <c r="J39" s="67">
        <v>0</v>
      </c>
    </row>
    <row r="40" spans="1:10" ht="12.75">
      <c r="A40" s="1" t="s">
        <v>22</v>
      </c>
      <c r="B40" s="68"/>
      <c r="C40" s="13"/>
      <c r="D40" s="69"/>
      <c r="E40" s="13"/>
      <c r="G40" s="85" t="s">
        <v>14</v>
      </c>
      <c r="H40" s="52" t="s">
        <v>61</v>
      </c>
      <c r="I40" s="67">
        <v>0</v>
      </c>
      <c r="J40" s="67">
        <v>0</v>
      </c>
    </row>
    <row r="41" spans="1:10" ht="12.75">
      <c r="A41" s="1" t="s">
        <v>19</v>
      </c>
      <c r="B41" s="68"/>
      <c r="C41" s="13"/>
      <c r="D41" s="69"/>
      <c r="E41" s="13"/>
      <c r="G41" s="70"/>
      <c r="H41" s="52" t="s">
        <v>62</v>
      </c>
      <c r="I41" s="67">
        <v>0</v>
      </c>
      <c r="J41" s="67">
        <v>0</v>
      </c>
    </row>
    <row r="42" spans="1:10" ht="12.75">
      <c r="A42" s="1" t="s">
        <v>20</v>
      </c>
      <c r="B42" s="68"/>
      <c r="C42" s="13"/>
      <c r="D42" s="69"/>
      <c r="E42" s="13"/>
      <c r="G42" s="49"/>
      <c r="H42" s="66" t="s">
        <v>42</v>
      </c>
      <c r="I42" s="53">
        <f>I39-I40-I41</f>
        <v>0</v>
      </c>
      <c r="J42" s="53">
        <f>J39-J40-J41</f>
        <v>0</v>
      </c>
    </row>
    <row r="43" spans="1:10" ht="13.5" thickBot="1">
      <c r="A43" s="3" t="s">
        <v>21</v>
      </c>
      <c r="B43" s="71"/>
      <c r="C43" s="72"/>
      <c r="D43" s="73"/>
      <c r="E43" s="13"/>
      <c r="G43" s="74"/>
      <c r="H43" s="2" t="s">
        <v>6</v>
      </c>
      <c r="I43" s="75">
        <f>ROUND(I42*B51,0)</f>
        <v>0</v>
      </c>
      <c r="J43" s="75">
        <f>ROUND(J42*C51,0)</f>
        <v>0</v>
      </c>
    </row>
    <row r="44" spans="7:10" ht="12.75">
      <c r="G44" s="76"/>
      <c r="H44" s="4" t="s">
        <v>12</v>
      </c>
      <c r="I44" s="61">
        <f>SUM(I40:I43)</f>
        <v>0</v>
      </c>
      <c r="J44" s="61">
        <f>SUM(J40:J43)</f>
        <v>0</v>
      </c>
    </row>
    <row r="45" spans="1:4" ht="12.75">
      <c r="A45" s="109" t="s">
        <v>57</v>
      </c>
      <c r="B45" s="110"/>
      <c r="C45" s="109"/>
      <c r="D45" s="109"/>
    </row>
    <row r="46" spans="1:10" ht="12.75">
      <c r="A46" s="111" t="s">
        <v>58</v>
      </c>
      <c r="B46" s="110"/>
      <c r="C46" s="109"/>
      <c r="D46" s="109"/>
      <c r="H46" s="115" t="s">
        <v>63</v>
      </c>
      <c r="I46" s="116"/>
      <c r="J46" s="116"/>
    </row>
    <row r="47" ht="12.75">
      <c r="H47" s="10" t="s">
        <v>47</v>
      </c>
    </row>
    <row r="50" spans="1:3" ht="12.75">
      <c r="A50" s="77" t="s">
        <v>41</v>
      </c>
      <c r="B50" s="78" t="s">
        <v>46</v>
      </c>
      <c r="C50" s="78" t="s">
        <v>45</v>
      </c>
    </row>
    <row r="51" spans="1:3" ht="12.75">
      <c r="A51" s="10" t="s">
        <v>15</v>
      </c>
      <c r="B51" s="79">
        <v>0.034</v>
      </c>
      <c r="C51" s="79">
        <v>0.1666</v>
      </c>
    </row>
    <row r="52" spans="1:3" ht="12.75">
      <c r="A52" s="10" t="s">
        <v>35</v>
      </c>
      <c r="B52" s="80">
        <v>1.034</v>
      </c>
      <c r="C52" s="80">
        <v>1.1666</v>
      </c>
    </row>
    <row r="53" spans="1:2" ht="12.75">
      <c r="A53" s="10" t="s">
        <v>36</v>
      </c>
      <c r="B53" s="81">
        <v>0.0902</v>
      </c>
    </row>
    <row r="54" spans="1:2" ht="12.75">
      <c r="A54" s="10" t="s">
        <v>40</v>
      </c>
      <c r="B54" s="81">
        <v>0.0425</v>
      </c>
    </row>
    <row r="55" spans="1:2" ht="12.75">
      <c r="A55" s="10" t="s">
        <v>37</v>
      </c>
      <c r="B55" s="81">
        <v>0.062</v>
      </c>
    </row>
    <row r="56" spans="1:2" ht="12.75">
      <c r="A56" s="10" t="s">
        <v>43</v>
      </c>
      <c r="B56" s="81">
        <v>0.0145</v>
      </c>
    </row>
    <row r="57" spans="1:2" ht="12.75">
      <c r="A57" s="10" t="s">
        <v>38</v>
      </c>
      <c r="B57" s="82">
        <v>8929</v>
      </c>
    </row>
    <row r="58" spans="1:2" ht="12.75">
      <c r="A58" s="10" t="s">
        <v>39</v>
      </c>
      <c r="B58" s="81">
        <v>0.0266</v>
      </c>
    </row>
  </sheetData>
  <sheetProtection/>
  <mergeCells count="3">
    <mergeCell ref="B1:J1"/>
    <mergeCell ref="F2:G2"/>
    <mergeCell ref="H46:J46"/>
  </mergeCells>
  <printOptions horizontalCentered="1"/>
  <pageMargins left="0.5" right="0.5" top="0.75" bottom="0.75" header="0.5" footer="0.5"/>
  <pageSetup horizontalDpi="300" verticalDpi="300" orientation="landscape" scale="81" r:id="rId1"/>
  <headerFooter alignWithMargins="0">
    <oddFooter>&amp;CPage &amp;P</oddFooter>
  </headerFooter>
  <ignoredErrors>
    <ignoredError sqref="C29" formula="1"/>
    <ignoredError sqref="C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Dade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</dc:creator>
  <cp:keywords/>
  <dc:description/>
  <cp:lastModifiedBy>ITS</cp:lastModifiedBy>
  <cp:lastPrinted>2018-04-30T14:00:59Z</cp:lastPrinted>
  <dcterms:created xsi:type="dcterms:W3CDTF">1996-09-09T15:37:31Z</dcterms:created>
  <dcterms:modified xsi:type="dcterms:W3CDTF">2018-04-30T14:02:13Z</dcterms:modified>
  <cp:category/>
  <cp:version/>
  <cp:contentType/>
  <cp:contentStatus/>
</cp:coreProperties>
</file>