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C 2021-2022" sheetId="1" r:id="rId1"/>
  </sheets>
  <definedNames>
    <definedName name="_xlnm.Print_Area" localSheetId="0">'FC 2021-2022'!$A$1:$J$48</definedName>
  </definedNames>
  <calcPr fullCalcOnLoad="1"/>
</workbook>
</file>

<file path=xl/sharedStrings.xml><?xml version="1.0" encoding="utf-8"?>
<sst xmlns="http://schemas.openxmlformats.org/spreadsheetml/2006/main" count="82" uniqueCount="64">
  <si>
    <t>Salary</t>
  </si>
  <si>
    <t>Total</t>
  </si>
  <si>
    <t>Budget Amount</t>
  </si>
  <si>
    <t>51xx</t>
  </si>
  <si>
    <t>GRAND TOTAL</t>
  </si>
  <si>
    <t>Total Fringe Package:</t>
  </si>
  <si>
    <t>Indirect Cost:</t>
  </si>
  <si>
    <t>Total Grant Amount:</t>
  </si>
  <si>
    <t>Net Amount:</t>
  </si>
  <si>
    <t>Fringe Total</t>
  </si>
  <si>
    <t>Temporary</t>
  </si>
  <si>
    <t>Grant Amount:</t>
  </si>
  <si>
    <t>Grant Plus Indirect:</t>
  </si>
  <si>
    <t>Add Indirect</t>
  </si>
  <si>
    <t>to Grant</t>
  </si>
  <si>
    <t>Indirect</t>
  </si>
  <si>
    <t>Calculator</t>
  </si>
  <si>
    <t>In-Service Calculate</t>
  </si>
  <si>
    <t>Budget Amount Less Fringes</t>
  </si>
  <si>
    <t>Less Fringes" is then entered above in the appropriate Object Code field.</t>
  </si>
  <si>
    <t xml:space="preserve">The result will be a break-out of the net salary plus fringes totaling the </t>
  </si>
  <si>
    <t>gross amount.</t>
  </si>
  <si>
    <t>Enter the gross salary under "Budget Amount."  The result in "Budget Amount</t>
  </si>
  <si>
    <t>Program Name</t>
  </si>
  <si>
    <t>TOTAL</t>
  </si>
  <si>
    <t>Hourly/Overtime</t>
  </si>
  <si>
    <t>Full Time</t>
  </si>
  <si>
    <t>5210 Retirement</t>
  </si>
  <si>
    <t>5220 FICA</t>
  </si>
  <si>
    <t>5240 WC/Lia/Unemp</t>
  </si>
  <si>
    <t>#</t>
  </si>
  <si>
    <t>Instruction</t>
  </si>
  <si>
    <t>Temp Calculate</t>
  </si>
  <si>
    <t>N/A</t>
  </si>
  <si>
    <t>Indirect Backout</t>
  </si>
  <si>
    <t>Retirement</t>
  </si>
  <si>
    <t>FICA</t>
  </si>
  <si>
    <t>Insurance</t>
  </si>
  <si>
    <t>WC/Liab/Unemp</t>
  </si>
  <si>
    <t>Temp Retirement</t>
  </si>
  <si>
    <t>Fringe Rates</t>
  </si>
  <si>
    <t>Non-Exempt:</t>
  </si>
  <si>
    <t>Medicare</t>
  </si>
  <si>
    <t>5221 Medicare</t>
  </si>
  <si>
    <t>Unrestricted IDC</t>
  </si>
  <si>
    <t>Standard IDC</t>
  </si>
  <si>
    <t>are exempt from IDC on Federal through State grants.</t>
  </si>
  <si>
    <t>In-Service Stipend/Bonus</t>
  </si>
  <si>
    <t>5220 FICA
6.20%</t>
  </si>
  <si>
    <t>5221 Medicare
1.45%</t>
  </si>
  <si>
    <t>5232 Insurance*</t>
  </si>
  <si>
    <t>*Note: Insurance amount is an average. If the actual cost for your program is higher,</t>
  </si>
  <si>
    <t>please use the actual insurance cost.</t>
  </si>
  <si>
    <t>Salary Back-Out** Hourly/Full Time</t>
  </si>
  <si>
    <t>**These fields are used to back out fringes from a gross amount of salary.</t>
  </si>
  <si>
    <t>56xx***:</t>
  </si>
  <si>
    <t>5136/5157 Payment</t>
  </si>
  <si>
    <t xml:space="preserve">***Object codes 56xx and 531x with 5xxx or 7800 function codes </t>
  </si>
  <si>
    <t>531x (5xxx &amp; 7800)***:</t>
  </si>
  <si>
    <t>23.19% + Insurance</t>
  </si>
  <si>
    <t>5240 WC/Lia/Unemp
2.60%</t>
  </si>
  <si>
    <t>Fringe Total 10.25%</t>
  </si>
  <si>
    <t>Fringe Total 5.70%</t>
  </si>
  <si>
    <t xml:space="preserve">                                                                 IAGA FRINGE CALCULATOR FY 2022-2023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</si>
</sst>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  <numFmt numFmtId="167" formatCode="#,##0.0"/>
    <numFmt numFmtId="168" formatCode="_(&quot;$&quot;* #,##0.0000_);_(&quot;$&quot;* \(#,##0.0000\);_(&quot;$&quot;* &quot;-&quot;????_);_(@_)"/>
    <numFmt numFmtId="169" formatCode="00000"/>
    <numFmt numFmtId="170" formatCode="#,##0.0_);\(#,##0.0\)"/>
    <numFmt numFmtId="171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13" xfId="0" applyNumberForma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" fontId="0" fillId="0" borderId="16" xfId="0" applyNumberFormat="1" applyFill="1" applyBorder="1" applyAlignment="1" applyProtection="1">
      <alignment horizontal="right"/>
      <protection/>
    </xf>
    <xf numFmtId="4" fontId="0" fillId="0" borderId="16" xfId="0" applyNumberForma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165" fontId="1" fillId="0" borderId="17" xfId="0" applyNumberFormat="1" applyFont="1" applyFill="1" applyBorder="1" applyAlignment="1" applyProtection="1">
      <alignment horizontal="right"/>
      <protection/>
    </xf>
    <xf numFmtId="4" fontId="1" fillId="0" borderId="17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left"/>
      <protection locked="0"/>
    </xf>
    <xf numFmtId="3" fontId="0" fillId="0" borderId="13" xfId="0" applyNumberForma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lef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165" fontId="1" fillId="0" borderId="19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 applyProtection="1">
      <alignment horizontal="right"/>
      <protection/>
    </xf>
    <xf numFmtId="165" fontId="0" fillId="0" borderId="18" xfId="0" applyNumberFormat="1" applyFill="1" applyBorder="1" applyAlignment="1" applyProtection="1">
      <alignment horizontal="right"/>
      <protection/>
    </xf>
    <xf numFmtId="4" fontId="0" fillId="0" borderId="18" xfId="0" applyNumberForma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left"/>
      <protection locked="0"/>
    </xf>
    <xf numFmtId="3" fontId="0" fillId="0" borderId="17" xfId="0" applyNumberFormat="1" applyFill="1" applyBorder="1" applyAlignment="1" applyProtection="1">
      <alignment horizontal="right"/>
      <protection/>
    </xf>
    <xf numFmtId="4" fontId="0" fillId="0" borderId="17" xfId="0" applyNumberFormat="1" applyFill="1" applyBorder="1" applyAlignment="1" applyProtection="1">
      <alignment horizontal="center"/>
      <protection/>
    </xf>
    <xf numFmtId="4" fontId="0" fillId="0" borderId="17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right"/>
      <protection/>
    </xf>
    <xf numFmtId="37" fontId="0" fillId="0" borderId="16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37" fontId="1" fillId="0" borderId="13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37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7" fontId="0" fillId="0" borderId="11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10" fontId="0" fillId="0" borderId="0" xfId="59" applyNumberForma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0" fontId="41" fillId="0" borderId="0" xfId="0" applyNumberFormat="1" applyFont="1" applyFill="1" applyAlignment="1" applyProtection="1">
      <alignment horizontal="right"/>
      <protection/>
    </xf>
    <xf numFmtId="0" fontId="41" fillId="0" borderId="0" xfId="0" applyFont="1" applyFill="1" applyAlignment="1" applyProtection="1">
      <alignment horizontal="right"/>
      <protection/>
    </xf>
    <xf numFmtId="10" fontId="0" fillId="33" borderId="0" xfId="59" applyNumberFormat="1" applyFill="1" applyAlignment="1" applyProtection="1">
      <alignment horizontal="right"/>
      <protection/>
    </xf>
    <xf numFmtId="164" fontId="0" fillId="0" borderId="0" xfId="0" applyNumberFormat="1" applyAlignment="1">
      <alignment horizontal="right"/>
    </xf>
    <xf numFmtId="0" fontId="41" fillId="0" borderId="0" xfId="0" applyFont="1" applyFill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7" borderId="21" xfId="0" applyFont="1" applyFill="1" applyBorder="1" applyAlignment="1" applyProtection="1">
      <alignment horizontal="center"/>
      <protection locked="0"/>
    </xf>
    <xf numFmtId="0" fontId="1" fillId="7" borderId="23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10" fontId="42" fillId="7" borderId="13" xfId="59" applyNumberFormat="1" applyFont="1" applyFill="1" applyBorder="1" applyAlignment="1" applyProtection="1">
      <alignment horizontal="center"/>
      <protection/>
    </xf>
    <xf numFmtId="10" fontId="42" fillId="7" borderId="12" xfId="59" applyNumberFormat="1" applyFont="1" applyFill="1" applyBorder="1" applyAlignment="1" applyProtection="1">
      <alignment horizontal="center"/>
      <protection/>
    </xf>
    <xf numFmtId="0" fontId="42" fillId="7" borderId="12" xfId="0" applyFont="1" applyFill="1" applyBorder="1" applyAlignment="1" applyProtection="1">
      <alignment horizontal="center"/>
      <protection/>
    </xf>
    <xf numFmtId="164" fontId="42" fillId="7" borderId="15" xfId="59" applyNumberFormat="1" applyFont="1" applyFill="1" applyBorder="1" applyAlignment="1" applyProtection="1">
      <alignment horizontal="center"/>
      <protection/>
    </xf>
    <xf numFmtId="0" fontId="1" fillId="7" borderId="13" xfId="0" applyFont="1" applyFill="1" applyBorder="1" applyAlignment="1" applyProtection="1">
      <alignment horizontal="center"/>
      <protection/>
    </xf>
    <xf numFmtId="0" fontId="1" fillId="7" borderId="28" xfId="0" applyFont="1" applyFill="1" applyBorder="1" applyAlignment="1" applyProtection="1">
      <alignment horizontal="center" wrapText="1"/>
      <protection locked="0"/>
    </xf>
    <xf numFmtId="49" fontId="1" fillId="7" borderId="13" xfId="0" applyNumberFormat="1" applyFont="1" applyFill="1" applyBorder="1" applyAlignment="1" applyProtection="1">
      <alignment horizontal="center" wrapText="1"/>
      <protection locked="0"/>
    </xf>
    <xf numFmtId="3" fontId="1" fillId="7" borderId="28" xfId="0" applyNumberFormat="1" applyFont="1" applyFill="1" applyBorder="1" applyAlignment="1" applyProtection="1">
      <alignment horizontal="center"/>
      <protection/>
    </xf>
    <xf numFmtId="3" fontId="1" fillId="7" borderId="13" xfId="0" applyNumberFormat="1" applyFont="1" applyFill="1" applyBorder="1" applyAlignment="1" applyProtection="1">
      <alignment horizontal="center" wrapText="1"/>
      <protection/>
    </xf>
    <xf numFmtId="165" fontId="1" fillId="7" borderId="28" xfId="0" applyNumberFormat="1" applyFont="1" applyFill="1" applyBorder="1" applyAlignment="1" applyProtection="1">
      <alignment horizontal="center" wrapText="1"/>
      <protection/>
    </xf>
    <xf numFmtId="49" fontId="1" fillId="7" borderId="21" xfId="0" applyNumberFormat="1" applyFont="1" applyFill="1" applyBorder="1" applyAlignment="1" applyProtection="1">
      <alignment horizontal="center" wrapText="1"/>
      <protection locked="0"/>
    </xf>
    <xf numFmtId="3" fontId="1" fillId="7" borderId="23" xfId="0" applyNumberFormat="1" applyFont="1" applyFill="1" applyBorder="1" applyAlignment="1" applyProtection="1">
      <alignment horizontal="center"/>
      <protection/>
    </xf>
    <xf numFmtId="3" fontId="1" fillId="7" borderId="21" xfId="0" applyNumberFormat="1" applyFont="1" applyFill="1" applyBorder="1" applyAlignment="1" applyProtection="1">
      <alignment horizontal="center"/>
      <protection/>
    </xf>
    <xf numFmtId="0" fontId="1" fillId="7" borderId="12" xfId="0" applyFont="1" applyFill="1" applyBorder="1" applyAlignment="1" applyProtection="1">
      <alignment horizontal="center"/>
      <protection locked="0"/>
    </xf>
    <xf numFmtId="3" fontId="1" fillId="7" borderId="13" xfId="0" applyNumberFormat="1" applyFont="1" applyFill="1" applyBorder="1" applyAlignment="1" applyProtection="1">
      <alignment horizontal="center"/>
      <protection locked="0"/>
    </xf>
    <xf numFmtId="0" fontId="1" fillId="7" borderId="12" xfId="0" applyNumberFormat="1" applyFont="1" applyFill="1" applyBorder="1" applyAlignment="1" applyProtection="1">
      <alignment horizontal="center"/>
      <protection/>
    </xf>
    <xf numFmtId="0" fontId="1" fillId="7" borderId="13" xfId="0" applyNumberFormat="1" applyFont="1" applyFill="1" applyBorder="1" applyAlignment="1" applyProtection="1">
      <alignment horizontal="center"/>
      <protection/>
    </xf>
    <xf numFmtId="3" fontId="1" fillId="7" borderId="13" xfId="0" applyNumberFormat="1" applyFont="1" applyFill="1" applyBorder="1" applyAlignment="1" applyProtection="1">
      <alignment horizontal="center"/>
      <protection/>
    </xf>
    <xf numFmtId="0" fontId="1" fillId="7" borderId="16" xfId="0" applyFont="1" applyFill="1" applyBorder="1" applyAlignment="1" applyProtection="1">
      <alignment horizontal="center" vertical="top" wrapText="1"/>
      <protection locked="0"/>
    </xf>
    <xf numFmtId="164" fontId="1" fillId="7" borderId="16" xfId="0" applyNumberFormat="1" applyFont="1" applyFill="1" applyBorder="1" applyAlignment="1" applyProtection="1">
      <alignment horizontal="center" vertical="top"/>
      <protection locked="0"/>
    </xf>
    <xf numFmtId="164" fontId="1" fillId="7" borderId="16" xfId="0" applyNumberFormat="1" applyFont="1" applyFill="1" applyBorder="1" applyAlignment="1" applyProtection="1">
      <alignment horizontal="center" wrapText="1"/>
      <protection/>
    </xf>
    <xf numFmtId="0" fontId="1" fillId="7" borderId="21" xfId="0" applyFont="1" applyFill="1" applyBorder="1" applyAlignment="1" applyProtection="1">
      <alignment horizontal="center"/>
      <protection/>
    </xf>
    <xf numFmtId="0" fontId="1" fillId="7" borderId="2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7" xfId="0" applyNumberFormat="1" applyFont="1" applyFill="1" applyBorder="1" applyAlignment="1" applyProtection="1">
      <alignment horizontal="left"/>
      <protection locked="0"/>
    </xf>
    <xf numFmtId="0" fontId="1" fillId="7" borderId="23" xfId="0" applyFont="1" applyFill="1" applyBorder="1" applyAlignment="1" applyProtection="1">
      <alignment horizontal="center"/>
      <protection locked="0"/>
    </xf>
    <xf numFmtId="0" fontId="1" fillId="7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18.421875" style="10" customWidth="1"/>
    <col min="2" max="2" width="16.140625" style="44" bestFit="1" customWidth="1"/>
    <col min="3" max="3" width="18.28125" style="10" bestFit="1" customWidth="1"/>
    <col min="4" max="4" width="14.57421875" style="10" bestFit="1" customWidth="1"/>
    <col min="5" max="5" width="14.57421875" style="10" customWidth="1"/>
    <col min="6" max="6" width="6.8515625" style="10" bestFit="1" customWidth="1"/>
    <col min="7" max="7" width="12.28125" style="10" bestFit="1" customWidth="1"/>
    <col min="8" max="8" width="21.8515625" style="10" bestFit="1" customWidth="1"/>
    <col min="9" max="9" width="19.28125" style="10" bestFit="1" customWidth="1"/>
    <col min="10" max="10" width="14.8515625" style="10" customWidth="1"/>
    <col min="11" max="16384" width="9.140625" style="10" customWidth="1"/>
  </cols>
  <sheetData>
    <row r="1" spans="1:10" ht="12.75">
      <c r="A1" s="9" t="s">
        <v>23</v>
      </c>
      <c r="B1" s="120" t="s">
        <v>63</v>
      </c>
      <c r="C1" s="120"/>
      <c r="D1" s="120"/>
      <c r="E1" s="120"/>
      <c r="F1" s="120"/>
      <c r="G1" s="120"/>
      <c r="H1" s="120"/>
      <c r="I1" s="120"/>
      <c r="J1" s="120"/>
    </row>
    <row r="2" spans="1:10" ht="12.75">
      <c r="A2" s="92" t="s">
        <v>25</v>
      </c>
      <c r="B2" s="92" t="s">
        <v>3</v>
      </c>
      <c r="C2" s="92" t="s">
        <v>27</v>
      </c>
      <c r="D2" s="92" t="s">
        <v>28</v>
      </c>
      <c r="E2" s="93" t="s">
        <v>43</v>
      </c>
      <c r="F2" s="121" t="s">
        <v>50</v>
      </c>
      <c r="G2" s="122"/>
      <c r="H2" s="92" t="s">
        <v>29</v>
      </c>
      <c r="I2" s="92" t="s">
        <v>9</v>
      </c>
      <c r="J2" s="92"/>
    </row>
    <row r="3" spans="1:10" ht="12.75">
      <c r="A3" s="94" t="s">
        <v>26</v>
      </c>
      <c r="B3" s="94" t="s">
        <v>0</v>
      </c>
      <c r="C3" s="95">
        <f>B54</f>
        <v>0.1294</v>
      </c>
      <c r="D3" s="95">
        <f>B56</f>
        <v>0.062</v>
      </c>
      <c r="E3" s="96">
        <f>B57</f>
        <v>0.0145</v>
      </c>
      <c r="F3" s="97" t="s">
        <v>30</v>
      </c>
      <c r="G3" s="98">
        <f>B58</f>
        <v>11797</v>
      </c>
      <c r="H3" s="95">
        <f>B59</f>
        <v>0.026</v>
      </c>
      <c r="I3" s="99" t="s">
        <v>59</v>
      </c>
      <c r="J3" s="99" t="s">
        <v>24</v>
      </c>
    </row>
    <row r="4" spans="1:10" s="13" customFormat="1" ht="12.75">
      <c r="A4" s="8">
        <v>1</v>
      </c>
      <c r="B4" s="11">
        <v>0</v>
      </c>
      <c r="C4" s="12">
        <f>ROUND(B4*$C$3,0)</f>
        <v>0</v>
      </c>
      <c r="D4" s="12">
        <f>ROUND(B4*$D$3,0)</f>
        <v>0</v>
      </c>
      <c r="E4" s="12">
        <f>ROUND(B4*$E$3,0)</f>
        <v>0</v>
      </c>
      <c r="F4" s="12">
        <v>0</v>
      </c>
      <c r="G4" s="12">
        <f>ROUND(F4*$G$3,0)</f>
        <v>0</v>
      </c>
      <c r="H4" s="12">
        <f>ROUND(B4*$H$3,0)</f>
        <v>0</v>
      </c>
      <c r="I4" s="12">
        <f>SUM(C4,D4,E4,G4,H4)</f>
        <v>0</v>
      </c>
      <c r="J4" s="12">
        <f aca="true" t="shared" si="0" ref="J4:J13">B4+I4</f>
        <v>0</v>
      </c>
    </row>
    <row r="5" spans="1:10" ht="12.75">
      <c r="A5" s="14">
        <v>2</v>
      </c>
      <c r="B5" s="11">
        <v>0</v>
      </c>
      <c r="C5" s="12">
        <f aca="true" t="shared" si="1" ref="C5:C13">ROUND(B5*$C$3,0)</f>
        <v>0</v>
      </c>
      <c r="D5" s="12">
        <f aca="true" t="shared" si="2" ref="D5:D13">ROUND(B5*$D$3,0)</f>
        <v>0</v>
      </c>
      <c r="E5" s="12">
        <f aca="true" t="shared" si="3" ref="E5:E13">ROUND(B5*$E$3,0)</f>
        <v>0</v>
      </c>
      <c r="F5" s="12">
        <v>0</v>
      </c>
      <c r="G5" s="12">
        <f aca="true" t="shared" si="4" ref="G5:G13">ROUND(F5*$G$3,0)</f>
        <v>0</v>
      </c>
      <c r="H5" s="12">
        <f aca="true" t="shared" si="5" ref="H5:H13">ROUND(B5*$H$3,0)</f>
        <v>0</v>
      </c>
      <c r="I5" s="12">
        <f aca="true" t="shared" si="6" ref="I5:I13">SUM(C5,D5,E5,G5,H5)</f>
        <v>0</v>
      </c>
      <c r="J5" s="15">
        <f t="shared" si="0"/>
        <v>0</v>
      </c>
    </row>
    <row r="6" spans="1:10" ht="12.75">
      <c r="A6" s="14">
        <v>3</v>
      </c>
      <c r="B6" s="11">
        <v>0</v>
      </c>
      <c r="C6" s="12">
        <f t="shared" si="1"/>
        <v>0</v>
      </c>
      <c r="D6" s="12">
        <f t="shared" si="2"/>
        <v>0</v>
      </c>
      <c r="E6" s="12">
        <f t="shared" si="3"/>
        <v>0</v>
      </c>
      <c r="F6" s="12">
        <v>0</v>
      </c>
      <c r="G6" s="12">
        <f t="shared" si="4"/>
        <v>0</v>
      </c>
      <c r="H6" s="12">
        <f t="shared" si="5"/>
        <v>0</v>
      </c>
      <c r="I6" s="12">
        <f t="shared" si="6"/>
        <v>0</v>
      </c>
      <c r="J6" s="15">
        <f t="shared" si="0"/>
        <v>0</v>
      </c>
    </row>
    <row r="7" spans="1:10" ht="12.75">
      <c r="A7" s="14">
        <v>4</v>
      </c>
      <c r="B7" s="11">
        <v>0</v>
      </c>
      <c r="C7" s="12">
        <f t="shared" si="1"/>
        <v>0</v>
      </c>
      <c r="D7" s="12">
        <f t="shared" si="2"/>
        <v>0</v>
      </c>
      <c r="E7" s="12">
        <f t="shared" si="3"/>
        <v>0</v>
      </c>
      <c r="F7" s="12">
        <v>0</v>
      </c>
      <c r="G7" s="12">
        <f t="shared" si="4"/>
        <v>0</v>
      </c>
      <c r="H7" s="12">
        <f t="shared" si="5"/>
        <v>0</v>
      </c>
      <c r="I7" s="12">
        <f t="shared" si="6"/>
        <v>0</v>
      </c>
      <c r="J7" s="15">
        <f t="shared" si="0"/>
        <v>0</v>
      </c>
    </row>
    <row r="8" spans="1:10" ht="12.75">
      <c r="A8" s="14">
        <v>5</v>
      </c>
      <c r="B8" s="11">
        <v>0</v>
      </c>
      <c r="C8" s="12">
        <f t="shared" si="1"/>
        <v>0</v>
      </c>
      <c r="D8" s="12">
        <f t="shared" si="2"/>
        <v>0</v>
      </c>
      <c r="E8" s="12">
        <f t="shared" si="3"/>
        <v>0</v>
      </c>
      <c r="F8" s="12">
        <v>0</v>
      </c>
      <c r="G8" s="12">
        <f t="shared" si="4"/>
        <v>0</v>
      </c>
      <c r="H8" s="12">
        <f t="shared" si="5"/>
        <v>0</v>
      </c>
      <c r="I8" s="12">
        <f t="shared" si="6"/>
        <v>0</v>
      </c>
      <c r="J8" s="15">
        <f t="shared" si="0"/>
        <v>0</v>
      </c>
    </row>
    <row r="9" spans="1:10" ht="12.75">
      <c r="A9" s="14">
        <v>6</v>
      </c>
      <c r="B9" s="11">
        <v>0</v>
      </c>
      <c r="C9" s="12">
        <f t="shared" si="1"/>
        <v>0</v>
      </c>
      <c r="D9" s="12">
        <f t="shared" si="2"/>
        <v>0</v>
      </c>
      <c r="E9" s="12">
        <f t="shared" si="3"/>
        <v>0</v>
      </c>
      <c r="F9" s="12">
        <v>0</v>
      </c>
      <c r="G9" s="12">
        <f t="shared" si="4"/>
        <v>0</v>
      </c>
      <c r="H9" s="12">
        <f t="shared" si="5"/>
        <v>0</v>
      </c>
      <c r="I9" s="12">
        <f t="shared" si="6"/>
        <v>0</v>
      </c>
      <c r="J9" s="15">
        <f t="shared" si="0"/>
        <v>0</v>
      </c>
    </row>
    <row r="10" spans="1:10" ht="12.75">
      <c r="A10" s="14">
        <v>7</v>
      </c>
      <c r="B10" s="11">
        <v>0</v>
      </c>
      <c r="C10" s="12">
        <f t="shared" si="1"/>
        <v>0</v>
      </c>
      <c r="D10" s="12">
        <f t="shared" si="2"/>
        <v>0</v>
      </c>
      <c r="E10" s="12">
        <f t="shared" si="3"/>
        <v>0</v>
      </c>
      <c r="F10" s="12">
        <v>0</v>
      </c>
      <c r="G10" s="12">
        <f t="shared" si="4"/>
        <v>0</v>
      </c>
      <c r="H10" s="12">
        <f t="shared" si="5"/>
        <v>0</v>
      </c>
      <c r="I10" s="12">
        <f t="shared" si="6"/>
        <v>0</v>
      </c>
      <c r="J10" s="15">
        <f t="shared" si="0"/>
        <v>0</v>
      </c>
    </row>
    <row r="11" spans="1:10" ht="12.75">
      <c r="A11" s="14">
        <v>8</v>
      </c>
      <c r="B11" s="11">
        <v>0</v>
      </c>
      <c r="C11" s="12">
        <f t="shared" si="1"/>
        <v>0</v>
      </c>
      <c r="D11" s="12">
        <f t="shared" si="2"/>
        <v>0</v>
      </c>
      <c r="E11" s="12">
        <f t="shared" si="3"/>
        <v>0</v>
      </c>
      <c r="F11" s="12">
        <v>0</v>
      </c>
      <c r="G11" s="12">
        <f t="shared" si="4"/>
        <v>0</v>
      </c>
      <c r="H11" s="12">
        <f t="shared" si="5"/>
        <v>0</v>
      </c>
      <c r="I11" s="12">
        <f t="shared" si="6"/>
        <v>0</v>
      </c>
      <c r="J11" s="15">
        <f t="shared" si="0"/>
        <v>0</v>
      </c>
    </row>
    <row r="12" spans="1:10" ht="12.75">
      <c r="A12" s="14">
        <v>9</v>
      </c>
      <c r="B12" s="11">
        <v>0</v>
      </c>
      <c r="C12" s="12">
        <f t="shared" si="1"/>
        <v>0</v>
      </c>
      <c r="D12" s="12">
        <f t="shared" si="2"/>
        <v>0</v>
      </c>
      <c r="E12" s="12">
        <f t="shared" si="3"/>
        <v>0</v>
      </c>
      <c r="F12" s="12">
        <v>0</v>
      </c>
      <c r="G12" s="12">
        <f t="shared" si="4"/>
        <v>0</v>
      </c>
      <c r="H12" s="12">
        <f t="shared" si="5"/>
        <v>0</v>
      </c>
      <c r="I12" s="12">
        <f t="shared" si="6"/>
        <v>0</v>
      </c>
      <c r="J12" s="15">
        <f t="shared" si="0"/>
        <v>0</v>
      </c>
    </row>
    <row r="13" spans="1:10" ht="13.5" thickBot="1">
      <c r="A13" s="14">
        <v>10</v>
      </c>
      <c r="B13" s="16">
        <v>0</v>
      </c>
      <c r="C13" s="12">
        <f t="shared" si="1"/>
        <v>0</v>
      </c>
      <c r="D13" s="12">
        <f t="shared" si="2"/>
        <v>0</v>
      </c>
      <c r="E13" s="12">
        <f t="shared" si="3"/>
        <v>0</v>
      </c>
      <c r="F13" s="15">
        <v>0</v>
      </c>
      <c r="G13" s="12">
        <f t="shared" si="4"/>
        <v>0</v>
      </c>
      <c r="H13" s="12">
        <f t="shared" si="5"/>
        <v>0</v>
      </c>
      <c r="I13" s="12">
        <f t="shared" si="6"/>
        <v>0</v>
      </c>
      <c r="J13" s="15">
        <f t="shared" si="0"/>
        <v>0</v>
      </c>
    </row>
    <row r="14" spans="1:10" ht="13.5" thickBot="1">
      <c r="A14" s="17" t="s">
        <v>1</v>
      </c>
      <c r="B14" s="18">
        <f aca="true" t="shared" si="7" ref="B14:J14">SUM(B4:B13)</f>
        <v>0</v>
      </c>
      <c r="C14" s="18">
        <f t="shared" si="7"/>
        <v>0</v>
      </c>
      <c r="D14" s="18">
        <f t="shared" si="7"/>
        <v>0</v>
      </c>
      <c r="E14" s="18">
        <f t="shared" si="7"/>
        <v>0</v>
      </c>
      <c r="F14" s="19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</row>
    <row r="15" spans="1:10" ht="13.5" thickBot="1">
      <c r="A15" s="20"/>
      <c r="B15" s="18"/>
      <c r="C15" s="18"/>
      <c r="D15" s="18"/>
      <c r="E15" s="18"/>
      <c r="F15" s="18"/>
      <c r="G15" s="18"/>
      <c r="H15" s="18"/>
      <c r="I15" s="18"/>
      <c r="J15" s="21"/>
    </row>
    <row r="16" spans="1:10" ht="13.5" thickBot="1">
      <c r="A16" s="20"/>
      <c r="B16" s="18"/>
      <c r="C16" s="18"/>
      <c r="D16" s="18"/>
      <c r="E16" s="18"/>
      <c r="F16" s="18"/>
      <c r="G16" s="18"/>
      <c r="H16" s="18"/>
      <c r="I16" s="18"/>
      <c r="J16" s="21"/>
    </row>
    <row r="17" spans="1:10" ht="25.5">
      <c r="A17" s="100" t="s">
        <v>47</v>
      </c>
      <c r="B17" s="101" t="s">
        <v>56</v>
      </c>
      <c r="C17" s="102" t="s">
        <v>33</v>
      </c>
      <c r="D17" s="103" t="s">
        <v>48</v>
      </c>
      <c r="E17" s="103" t="s">
        <v>49</v>
      </c>
      <c r="F17" s="102" t="s">
        <v>33</v>
      </c>
      <c r="G17" s="102" t="s">
        <v>33</v>
      </c>
      <c r="H17" s="103" t="s">
        <v>60</v>
      </c>
      <c r="I17" s="104" t="s">
        <v>61</v>
      </c>
      <c r="J17" s="102" t="s">
        <v>24</v>
      </c>
    </row>
    <row r="18" spans="1:10" ht="12.75">
      <c r="A18" s="22">
        <v>1</v>
      </c>
      <c r="B18" s="11">
        <v>0</v>
      </c>
      <c r="C18" s="23"/>
      <c r="D18" s="15">
        <f>ROUND(B18*$D$3,0)</f>
        <v>0</v>
      </c>
      <c r="E18" s="12">
        <f>ROUND(B18*$E$3,0)</f>
        <v>0</v>
      </c>
      <c r="F18" s="23"/>
      <c r="G18" s="24"/>
      <c r="H18" s="15">
        <f>ROUND(B18*$H$3,0)</f>
        <v>0</v>
      </c>
      <c r="I18" s="25">
        <f>SUM(D18+E18+H18)</f>
        <v>0</v>
      </c>
      <c r="J18" s="12">
        <f>B18+I18</f>
        <v>0</v>
      </c>
    </row>
    <row r="19" spans="1:10" ht="12.75">
      <c r="A19" s="91">
        <v>2</v>
      </c>
      <c r="B19" s="11">
        <v>0</v>
      </c>
      <c r="C19" s="23"/>
      <c r="D19" s="15">
        <f>ROUND(B19*$D$3,0)</f>
        <v>0</v>
      </c>
      <c r="E19" s="12">
        <f>ROUND(B19*$E$3,0)</f>
        <v>0</v>
      </c>
      <c r="F19" s="23"/>
      <c r="G19" s="24"/>
      <c r="H19" s="15">
        <f>ROUND(B19*$H$3,0)</f>
        <v>0</v>
      </c>
      <c r="I19" s="25">
        <f>SUM(D19+E19+H19)</f>
        <v>0</v>
      </c>
      <c r="J19" s="12">
        <f>B19+I19</f>
        <v>0</v>
      </c>
    </row>
    <row r="20" spans="1:10" ht="13.5" thickBot="1">
      <c r="A20" s="26">
        <v>3</v>
      </c>
      <c r="B20" s="27">
        <v>0</v>
      </c>
      <c r="C20" s="28"/>
      <c r="D20" s="29">
        <f>ROUND(B20*$D$3,0)</f>
        <v>0</v>
      </c>
      <c r="E20" s="29">
        <f>ROUND(B20*$E$3,0)</f>
        <v>0</v>
      </c>
      <c r="F20" s="28"/>
      <c r="G20" s="30"/>
      <c r="H20" s="29">
        <f>ROUND(B20*$H$3,0)</f>
        <v>0</v>
      </c>
      <c r="I20" s="31">
        <f>SUM(D20+E20+H20)</f>
        <v>0</v>
      </c>
      <c r="J20" s="29">
        <f>B20+I20</f>
        <v>0</v>
      </c>
    </row>
    <row r="21" spans="1:10" ht="13.5" thickBot="1">
      <c r="A21" s="32" t="s">
        <v>1</v>
      </c>
      <c r="B21" s="33">
        <f>SUM(B18:B20)</f>
        <v>0</v>
      </c>
      <c r="C21" s="34"/>
      <c r="D21" s="33">
        <f>SUM(D18:D20)</f>
        <v>0</v>
      </c>
      <c r="E21" s="33">
        <f>SUM(E18:E20)</f>
        <v>0</v>
      </c>
      <c r="F21" s="34"/>
      <c r="G21" s="34"/>
      <c r="H21" s="33">
        <f>SUM(H18:H20)</f>
        <v>0</v>
      </c>
      <c r="I21" s="35">
        <f>SUM(I18:I20)</f>
        <v>0</v>
      </c>
      <c r="J21" s="35">
        <f>SUM(J18:J20)</f>
        <v>0</v>
      </c>
    </row>
    <row r="22" spans="1:10" ht="12.75">
      <c r="A22" s="20"/>
      <c r="B22" s="36"/>
      <c r="C22" s="37"/>
      <c r="D22" s="38"/>
      <c r="E22" s="38"/>
      <c r="F22" s="37"/>
      <c r="G22" s="37"/>
      <c r="H22" s="38"/>
      <c r="I22" s="39"/>
      <c r="J22" s="39"/>
    </row>
    <row r="23" spans="1:10" ht="12.75">
      <c r="A23" s="93" t="s">
        <v>10</v>
      </c>
      <c r="B23" s="105">
        <v>5149</v>
      </c>
      <c r="C23" s="106" t="s">
        <v>27</v>
      </c>
      <c r="D23" s="107" t="s">
        <v>28</v>
      </c>
      <c r="E23" s="107" t="s">
        <v>43</v>
      </c>
      <c r="F23" s="107"/>
      <c r="G23" s="107"/>
      <c r="H23" s="107"/>
      <c r="I23" s="107"/>
      <c r="J23" s="107"/>
    </row>
    <row r="24" spans="1:10" ht="12.75">
      <c r="A24" s="108" t="s">
        <v>31</v>
      </c>
      <c r="B24" s="109" t="s">
        <v>0</v>
      </c>
      <c r="C24" s="96">
        <f>B55</f>
        <v>0.0425</v>
      </c>
      <c r="D24" s="95">
        <f>B56*0</f>
        <v>0</v>
      </c>
      <c r="E24" s="95">
        <f>B57</f>
        <v>0.0145</v>
      </c>
      <c r="F24" s="110" t="s">
        <v>33</v>
      </c>
      <c r="G24" s="111" t="s">
        <v>33</v>
      </c>
      <c r="H24" s="111" t="s">
        <v>33</v>
      </c>
      <c r="I24" s="112" t="s">
        <v>62</v>
      </c>
      <c r="J24" s="112" t="s">
        <v>24</v>
      </c>
    </row>
    <row r="25" spans="1:10" ht="12.75">
      <c r="A25" s="8">
        <v>1</v>
      </c>
      <c r="B25" s="11">
        <v>0</v>
      </c>
      <c r="C25" s="12">
        <f>ROUND(B25*$C$24,0)</f>
        <v>0</v>
      </c>
      <c r="D25" s="12">
        <f>ROUND(B25*$D$24,0)</f>
        <v>0</v>
      </c>
      <c r="E25" s="12">
        <f>ROUND(B25*$E$3,0)</f>
        <v>0</v>
      </c>
      <c r="F25" s="5"/>
      <c r="G25" s="5"/>
      <c r="H25" s="5"/>
      <c r="I25" s="12">
        <f>C25+D25+E25+H25</f>
        <v>0</v>
      </c>
      <c r="J25" s="12">
        <f>B25+I25</f>
        <v>0</v>
      </c>
    </row>
    <row r="26" spans="1:10" ht="12.75">
      <c r="A26" s="40">
        <v>2</v>
      </c>
      <c r="B26" s="16">
        <v>0</v>
      </c>
      <c r="C26" s="15">
        <f>ROUND(B26*0.0425,0)</f>
        <v>0</v>
      </c>
      <c r="D26" s="15">
        <f>ROUND(B26*$D$24,0)</f>
        <v>0</v>
      </c>
      <c r="E26" s="12">
        <f>ROUND(B26*$E$3,0)</f>
        <v>0</v>
      </c>
      <c r="F26" s="15"/>
      <c r="G26" s="15"/>
      <c r="H26" s="15"/>
      <c r="I26" s="15">
        <f>C26+D26+E26+H26</f>
        <v>0</v>
      </c>
      <c r="J26" s="15">
        <f>B26+I26</f>
        <v>0</v>
      </c>
    </row>
    <row r="27" spans="1:10" ht="13.5" thickBot="1">
      <c r="A27" s="26">
        <v>3</v>
      </c>
      <c r="B27" s="27">
        <v>0</v>
      </c>
      <c r="C27" s="15">
        <f>ROUND(B27*0.0425,0)</f>
        <v>0</v>
      </c>
      <c r="D27" s="15">
        <f>ROUND(B27*$D$24,0)</f>
        <v>0</v>
      </c>
      <c r="E27" s="12">
        <f>ROUND(B27*$E$3,0)</f>
        <v>0</v>
      </c>
      <c r="F27" s="29"/>
      <c r="G27" s="29"/>
      <c r="H27" s="15"/>
      <c r="I27" s="29">
        <f>C27+D27+E27+H27</f>
        <v>0</v>
      </c>
      <c r="J27" s="29">
        <f>B27+I27</f>
        <v>0</v>
      </c>
    </row>
    <row r="28" spans="1:10" ht="13.5" thickBot="1">
      <c r="A28" s="17" t="s">
        <v>1</v>
      </c>
      <c r="B28" s="18">
        <f>SUM(B25:B27)</f>
        <v>0</v>
      </c>
      <c r="C28" s="18">
        <f>SUM(C25:C27)</f>
        <v>0</v>
      </c>
      <c r="D28" s="18">
        <f>SUM(D25:D27)</f>
        <v>0</v>
      </c>
      <c r="E28" s="18">
        <f>SUM(E25:E27)</f>
        <v>0</v>
      </c>
      <c r="F28" s="18"/>
      <c r="G28" s="18"/>
      <c r="H28" s="18"/>
      <c r="I28" s="18">
        <f>SUM(I25:I27)</f>
        <v>0</v>
      </c>
      <c r="J28" s="18">
        <f>SUM(J25:J27)</f>
        <v>0</v>
      </c>
    </row>
    <row r="29" spans="1:10" ht="13.5" thickBot="1">
      <c r="A29" s="17"/>
      <c r="B29" s="41"/>
      <c r="C29" s="42"/>
      <c r="D29" s="42"/>
      <c r="E29" s="42"/>
      <c r="F29" s="42"/>
      <c r="G29" s="42"/>
      <c r="H29" s="42"/>
      <c r="I29" s="42"/>
      <c r="J29" s="43"/>
    </row>
    <row r="30" spans="1:10" ht="13.5" thickBot="1">
      <c r="A30" s="32" t="s">
        <v>4</v>
      </c>
      <c r="B30" s="33">
        <f>B14+B21+B28</f>
        <v>0</v>
      </c>
      <c r="C30" s="33">
        <f>C14+C28</f>
        <v>0</v>
      </c>
      <c r="D30" s="33">
        <f>D14+D21+D28</f>
        <v>0</v>
      </c>
      <c r="E30" s="33">
        <f>E14+E21+E28</f>
        <v>0</v>
      </c>
      <c r="F30" s="33"/>
      <c r="G30" s="33"/>
      <c r="H30" s="33">
        <f>H14+H21</f>
        <v>0</v>
      </c>
      <c r="I30" s="33">
        <f>I14+I21+I28</f>
        <v>0</v>
      </c>
      <c r="J30" s="33">
        <f>J14+J21+J28</f>
        <v>0</v>
      </c>
    </row>
    <row r="31" spans="3:10" ht="13.5" thickBot="1">
      <c r="C31" s="45"/>
      <c r="D31" s="45"/>
      <c r="E31" s="45"/>
      <c r="F31" s="45"/>
      <c r="G31" s="46"/>
      <c r="H31" s="47" t="s">
        <v>5</v>
      </c>
      <c r="I31" s="18">
        <f>I14+I21+I28</f>
        <v>0</v>
      </c>
      <c r="J31" s="47"/>
    </row>
    <row r="32" spans="1:11" ht="25.5">
      <c r="A32" s="113" t="s">
        <v>53</v>
      </c>
      <c r="B32" s="114" t="s">
        <v>2</v>
      </c>
      <c r="C32" s="115" t="s">
        <v>18</v>
      </c>
      <c r="D32" s="48"/>
      <c r="F32" s="45"/>
      <c r="H32" s="45"/>
      <c r="I32" s="49">
        <f>B52</f>
        <v>0.037</v>
      </c>
      <c r="J32" s="49">
        <f>C52</f>
        <v>0.1183</v>
      </c>
      <c r="K32" s="90"/>
    </row>
    <row r="33" spans="1:10" ht="12.75">
      <c r="A33" s="50"/>
      <c r="B33" s="16">
        <v>0</v>
      </c>
      <c r="C33" s="15">
        <f>ROUND(B33/1.2319,0)</f>
        <v>0</v>
      </c>
      <c r="D33" s="45"/>
      <c r="E33" s="45"/>
      <c r="F33" s="45"/>
      <c r="G33" s="116" t="s">
        <v>15</v>
      </c>
      <c r="H33" s="52" t="s">
        <v>7</v>
      </c>
      <c r="I33" s="53">
        <v>0</v>
      </c>
      <c r="J33" s="53">
        <v>0</v>
      </c>
    </row>
    <row r="34" spans="1:10" ht="12.75">
      <c r="A34" s="50"/>
      <c r="B34" s="16">
        <v>0</v>
      </c>
      <c r="C34" s="15">
        <f>ROUND(B34/1.2319,0)</f>
        <v>0</v>
      </c>
      <c r="D34" s="45"/>
      <c r="E34" s="45"/>
      <c r="F34" s="45"/>
      <c r="G34" s="117" t="s">
        <v>16</v>
      </c>
      <c r="H34" s="52" t="s">
        <v>55</v>
      </c>
      <c r="I34" s="53">
        <v>0</v>
      </c>
      <c r="J34" s="53">
        <v>0</v>
      </c>
    </row>
    <row r="35" spans="1:10" ht="12.75">
      <c r="A35" s="54"/>
      <c r="B35" s="16">
        <v>0</v>
      </c>
      <c r="C35" s="15">
        <f>ROUND(B35/1.2319,0)</f>
        <v>0</v>
      </c>
      <c r="D35" s="45"/>
      <c r="E35" s="45"/>
      <c r="F35" s="45"/>
      <c r="G35" s="117"/>
      <c r="H35" s="55" t="s">
        <v>58</v>
      </c>
      <c r="I35" s="53">
        <v>0</v>
      </c>
      <c r="J35" s="53">
        <v>0</v>
      </c>
    </row>
    <row r="36" spans="1:10" ht="13.5" thickBot="1">
      <c r="A36" s="56"/>
      <c r="B36" s="27">
        <v>0</v>
      </c>
      <c r="C36" s="15">
        <f>ROUND(B36/1.2319,0)</f>
        <v>0</v>
      </c>
      <c r="D36" s="45"/>
      <c r="E36" s="45"/>
      <c r="F36" s="45"/>
      <c r="G36" s="51"/>
      <c r="H36" s="55" t="s">
        <v>41</v>
      </c>
      <c r="I36" s="53">
        <f>I33-I34-I35</f>
        <v>0</v>
      </c>
      <c r="J36" s="53">
        <f>J33-J34-J35</f>
        <v>0</v>
      </c>
    </row>
    <row r="37" spans="1:10" ht="13.5" thickBot="1">
      <c r="A37" s="32" t="s">
        <v>17</v>
      </c>
      <c r="B37" s="83">
        <v>0</v>
      </c>
      <c r="C37" s="84">
        <f>ROUND(B37/1.1025,0)</f>
        <v>0</v>
      </c>
      <c r="D37" s="45"/>
      <c r="E37" s="45"/>
      <c r="F37" s="45"/>
      <c r="G37" s="49"/>
      <c r="H37" s="6" t="s">
        <v>8</v>
      </c>
      <c r="I37" s="59">
        <f>ROUND(I36/B53,0)</f>
        <v>0</v>
      </c>
      <c r="J37" s="59">
        <f>ROUND(J36/C53,0)</f>
        <v>0</v>
      </c>
    </row>
    <row r="38" spans="1:10" ht="13.5" thickBot="1">
      <c r="A38" s="17" t="s">
        <v>32</v>
      </c>
      <c r="B38" s="57">
        <v>0</v>
      </c>
      <c r="C38" s="58">
        <f>ROUND(B38/1.057,0)</f>
        <v>0</v>
      </c>
      <c r="D38" s="45"/>
      <c r="E38" s="45"/>
      <c r="F38" s="45"/>
      <c r="G38" s="60"/>
      <c r="H38" s="7" t="s">
        <v>6</v>
      </c>
      <c r="I38" s="61">
        <f>ROUND(I37*B52,0)</f>
        <v>0</v>
      </c>
      <c r="J38" s="61">
        <f>ROUND(J37*C52,0)</f>
        <v>0</v>
      </c>
    </row>
    <row r="39" spans="3:10" ht="12.75">
      <c r="C39" s="45"/>
      <c r="D39" s="45"/>
      <c r="E39" s="45"/>
      <c r="F39" s="45"/>
      <c r="G39" s="45"/>
      <c r="H39" s="45"/>
      <c r="I39" s="45"/>
      <c r="J39" s="45"/>
    </row>
    <row r="40" spans="1:10" ht="12.75">
      <c r="A40" s="62" t="s">
        <v>54</v>
      </c>
      <c r="B40" s="63"/>
      <c r="C40" s="64"/>
      <c r="D40" s="65"/>
      <c r="E40" s="13"/>
      <c r="G40" s="92" t="s">
        <v>13</v>
      </c>
      <c r="H40" s="66" t="s">
        <v>11</v>
      </c>
      <c r="I40" s="67">
        <v>0</v>
      </c>
      <c r="J40" s="67">
        <v>0</v>
      </c>
    </row>
    <row r="41" spans="1:10" ht="12.75">
      <c r="A41" s="1" t="s">
        <v>22</v>
      </c>
      <c r="B41" s="68"/>
      <c r="C41" s="13"/>
      <c r="D41" s="69"/>
      <c r="E41" s="13"/>
      <c r="G41" s="94" t="s">
        <v>14</v>
      </c>
      <c r="H41" s="52" t="s">
        <v>55</v>
      </c>
      <c r="I41" s="67">
        <v>0</v>
      </c>
      <c r="J41" s="67">
        <v>0</v>
      </c>
    </row>
    <row r="42" spans="1:10" ht="12.75">
      <c r="A42" s="1" t="s">
        <v>19</v>
      </c>
      <c r="B42" s="68"/>
      <c r="C42" s="13"/>
      <c r="D42" s="69"/>
      <c r="E42" s="13"/>
      <c r="G42" s="70"/>
      <c r="H42" s="52" t="s">
        <v>58</v>
      </c>
      <c r="I42" s="67">
        <v>0</v>
      </c>
      <c r="J42" s="67">
        <v>0</v>
      </c>
    </row>
    <row r="43" spans="1:10" ht="12.75">
      <c r="A43" s="1" t="s">
        <v>20</v>
      </c>
      <c r="B43" s="68"/>
      <c r="C43" s="13"/>
      <c r="D43" s="69"/>
      <c r="E43" s="13"/>
      <c r="G43" s="49"/>
      <c r="H43" s="66" t="s">
        <v>41</v>
      </c>
      <c r="I43" s="53">
        <f>I40-I41-I42</f>
        <v>0</v>
      </c>
      <c r="J43" s="53">
        <f>J40-J41-J42</f>
        <v>0</v>
      </c>
    </row>
    <row r="44" spans="1:10" ht="13.5" thickBot="1">
      <c r="A44" s="3" t="s">
        <v>21</v>
      </c>
      <c r="B44" s="71"/>
      <c r="C44" s="72"/>
      <c r="D44" s="73"/>
      <c r="E44" s="13"/>
      <c r="G44" s="74"/>
      <c r="H44" s="2" t="s">
        <v>6</v>
      </c>
      <c r="I44" s="75">
        <f>ROUND(I43*B52,0)</f>
        <v>0</v>
      </c>
      <c r="J44" s="75">
        <f>ROUND(J43*C52,0)</f>
        <v>0</v>
      </c>
    </row>
    <row r="45" spans="7:10" ht="12.75">
      <c r="G45" s="76"/>
      <c r="H45" s="4" t="s">
        <v>12</v>
      </c>
      <c r="I45" s="61">
        <f>SUM(I41:I44)</f>
        <v>0</v>
      </c>
      <c r="J45" s="61">
        <f>SUM(J41:J44)</f>
        <v>0</v>
      </c>
    </row>
    <row r="46" spans="1:4" ht="12.75">
      <c r="A46" s="80" t="s">
        <v>51</v>
      </c>
      <c r="B46" s="81"/>
      <c r="C46" s="80"/>
      <c r="D46" s="80"/>
    </row>
    <row r="47" spans="1:10" ht="12.75">
      <c r="A47" s="82" t="s">
        <v>52</v>
      </c>
      <c r="B47" s="81"/>
      <c r="C47" s="80"/>
      <c r="D47" s="80"/>
      <c r="H47" s="123" t="s">
        <v>57</v>
      </c>
      <c r="I47" s="124"/>
      <c r="J47" s="124"/>
    </row>
    <row r="48" ht="12.75">
      <c r="H48" s="10" t="s">
        <v>46</v>
      </c>
    </row>
    <row r="51" spans="1:3" ht="12.75">
      <c r="A51" s="77" t="s">
        <v>40</v>
      </c>
      <c r="B51" s="78" t="s">
        <v>45</v>
      </c>
      <c r="C51" s="78" t="s">
        <v>44</v>
      </c>
    </row>
    <row r="52" spans="1:4" ht="12.75">
      <c r="A52" s="10" t="s">
        <v>15</v>
      </c>
      <c r="B52" s="118">
        <v>0.037</v>
      </c>
      <c r="C52" s="118">
        <v>0.1183</v>
      </c>
      <c r="D52" s="86"/>
    </row>
    <row r="53" spans="1:4" ht="12.75">
      <c r="A53" s="10" t="s">
        <v>34</v>
      </c>
      <c r="B53" s="85">
        <v>1.037</v>
      </c>
      <c r="C53" s="119">
        <v>1.1183</v>
      </c>
      <c r="D53" s="87"/>
    </row>
    <row r="54" spans="1:2" ht="12.75">
      <c r="A54" s="10" t="s">
        <v>35</v>
      </c>
      <c r="B54" s="79">
        <v>0.1294</v>
      </c>
    </row>
    <row r="55" spans="1:2" ht="12.75">
      <c r="A55" s="10" t="s">
        <v>39</v>
      </c>
      <c r="B55" s="79">
        <v>0.0425</v>
      </c>
    </row>
    <row r="56" spans="1:2" ht="12.75">
      <c r="A56" s="10" t="s">
        <v>36</v>
      </c>
      <c r="B56" s="88">
        <v>0.062</v>
      </c>
    </row>
    <row r="57" spans="1:2" ht="12.75">
      <c r="A57" s="10" t="s">
        <v>42</v>
      </c>
      <c r="B57" s="88">
        <v>0.0145</v>
      </c>
    </row>
    <row r="58" spans="1:2" ht="12.75">
      <c r="A58" s="10" t="s">
        <v>37</v>
      </c>
      <c r="B58" s="89">
        <v>11797</v>
      </c>
    </row>
    <row r="59" spans="1:2" ht="12.75">
      <c r="A59" s="10" t="s">
        <v>38</v>
      </c>
      <c r="B59" s="79">
        <v>0.026</v>
      </c>
    </row>
  </sheetData>
  <sheetProtection/>
  <mergeCells count="3">
    <mergeCell ref="B1:J1"/>
    <mergeCell ref="F2:G2"/>
    <mergeCell ref="H47:J47"/>
  </mergeCells>
  <printOptions horizontalCentered="1"/>
  <pageMargins left="0.5" right="0.5" top="0.75" bottom="0.75" header="0.5" footer="0.5"/>
  <pageSetup horizontalDpi="300" verticalDpi="300" orientation="landscape" scale="81" r:id="rId1"/>
  <headerFooter alignWithMargins="0">
    <oddFooter>&amp;CPage &amp;P</oddFooter>
  </headerFooter>
  <ignoredErrors>
    <ignoredError sqref="C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Dade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</dc:creator>
  <cp:keywords/>
  <dc:description/>
  <cp:lastModifiedBy>Falcone, Meyme</cp:lastModifiedBy>
  <cp:lastPrinted>2018-04-30T14:00:59Z</cp:lastPrinted>
  <dcterms:created xsi:type="dcterms:W3CDTF">1996-09-09T15:37:31Z</dcterms:created>
  <dcterms:modified xsi:type="dcterms:W3CDTF">2022-11-15T21:15:13Z</dcterms:modified>
  <cp:category/>
  <cp:version/>
  <cp:contentType/>
  <cp:contentStatus/>
</cp:coreProperties>
</file>